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d0bec4df58477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新店总控" sheetId="1" r:id="R04b2bb12c3e14b26"/>
    <x:sheet xmlns:r="http://schemas.openxmlformats.org/officeDocument/2006/relationships" name="SKU上架模板" sheetId="2" r:id="R8d6e67bcabf04ae8"/>
    <x:sheet xmlns:r="http://schemas.openxmlformats.org/officeDocument/2006/relationships" name="图片任务清单" sheetId="3" r:id="Rb56d1789a8474727"/>
    <x:sheet xmlns:r="http://schemas.openxmlformats.org/officeDocument/2006/relationships" name="推广起步规则" sheetId="4" r:id="Rb7a7c1a490c643be"/>
    <x:sheet xmlns:r="http://schemas.openxmlformats.org/officeDocument/2006/relationships" name="飞书报价源" sheetId="5" r:id="R28fec3eee0474e31"/>
    <x:sheet xmlns:r="http://schemas.openxmlformats.org/officeDocument/2006/relationships" name="异常检查" sheetId="6" r:id="R3f03a44e52044d3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"/>
    <x:numFmt numFmtId="201" formatCode="0"/>
  </x:numFmts>
  <x:fonts count="9">
    <x:font>
      <x:sz val="11"/>
      <x:name val="Carlito"/>
    </x:font>
    <x:font>
      <x:sz val="11"/>
      <x:name val="PingFang SC"/>
    </x:font>
    <x:font>
      <x:sz val="11"/>
      <x:color rgb="FFFFFFFF"/>
      <x:name val="PingFang SC"/>
    </x:font>
    <x:font>
      <x:sz val="11"/>
      <x:color rgb="FFFFFFFF"/>
      <x:name val="Carlito"/>
    </x:font>
    <x:font>
      <x:b/>
      <x:sz val="11"/>
      <x:color rgb="FFFFFFFF"/>
      <x:name val="PingFang SC"/>
    </x:font>
    <x:font>
      <x:b/>
      <x:sz val="11"/>
      <x:color rgb="FFFFFFFF"/>
      <x:name val="Carlito"/>
    </x:font>
    <x:font>
      <x:b/>
      <x:sz val="16"/>
      <x:color rgb="FFFFFFFF"/>
      <x:name val="PingFang SC"/>
    </x:font>
    <x:font>
      <x:b/>
      <x:sz val="16"/>
      <x:color rgb="FFFFFFFF"/>
      <x:name val="Carlito"/>
    </x:font>
    <x:font>
      <x:b/>
      <x:sz val="11"/>
      <x:name val="PingFang SC"/>
    </x:font>
  </x:fonts>
  <x:fills count="5">
    <x:fill>
      <x:patternFill patternType="none"/>
    </x:fill>
    <x:fill>
      <x:patternFill patternType="gray125"/>
    </x:fill>
    <x:fill>
      <x:patternFill patternType="solid">
        <x:fgColor rgb="FF2D241D"/>
      </x:patternFill>
    </x:fill>
    <x:fill>
      <x:patternFill patternType="solid">
        <x:fgColor rgb="FFFFF7ED"/>
      </x:patternFill>
    </x:fill>
    <x:fill>
      <x:patternFill patternType="solid">
        <x:fgColor rgb="FFFFF3C4"/>
      </x:patternFill>
    </x:fill>
  </x:fills>
  <x:borders count="10">
    <x:border/>
    <x:border>
      <x:right style="thin">
        <x:color rgb="FFE3D8CA"/>
      </x:right>
      <x:bottom style="thin">
        <x:color rgb="FFE3D8CA"/>
      </x:bottom>
    </x:border>
    <x:border>
      <x:left style="thin">
        <x:color rgb="FFE3D8CA"/>
      </x:left>
      <x:right style="thin">
        <x:color rgb="FFE3D8CA"/>
      </x:right>
      <x:bottom style="thin">
        <x:color rgb="FFE3D8CA"/>
      </x:bottom>
    </x:border>
    <x:border>
      <x:left style="thin">
        <x:color rgb="FFE3D8CA"/>
      </x:left>
      <x:bottom style="thin">
        <x:color rgb="FFE3D8CA"/>
      </x:bottom>
    </x:border>
    <x:border>
      <x:right style="thin">
        <x:color rgb="FFE3D8CA"/>
      </x:right>
      <x:top style="thin">
        <x:color rgb="FFE3D8CA"/>
      </x:top>
      <x:bottom style="thin">
        <x:color rgb="FFE3D8CA"/>
      </x:bottom>
    </x:border>
    <x:border>
      <x:left style="thin">
        <x:color rgb="FFE3D8CA"/>
      </x:left>
      <x:right style="thin">
        <x:color rgb="FFE3D8CA"/>
      </x:right>
      <x:top style="thin">
        <x:color rgb="FFE3D8CA"/>
      </x:top>
      <x:bottom style="thin">
        <x:color rgb="FFE3D8CA"/>
      </x:bottom>
    </x:border>
    <x:border>
      <x:left style="thin">
        <x:color rgb="FFE3D8CA"/>
      </x:left>
      <x:top style="thin">
        <x:color rgb="FFE3D8CA"/>
      </x:top>
      <x:bottom style="thin">
        <x:color rgb="FFE3D8CA"/>
      </x:bottom>
    </x:border>
    <x:border>
      <x:right style="thin">
        <x:color rgb="FFE3D8CA"/>
      </x:right>
      <x:top style="thin">
        <x:color rgb="FFE3D8CA"/>
      </x:top>
    </x:border>
    <x:border>
      <x:left style="thin">
        <x:color rgb="FFE3D8CA"/>
      </x:left>
      <x:right style="thin">
        <x:color rgb="FFE3D8CA"/>
      </x:right>
      <x:top style="thin">
        <x:color rgb="FFE3D8CA"/>
      </x:top>
    </x:border>
    <x:border>
      <x:left style="thin">
        <x:color rgb="FFE3D8CA"/>
      </x:left>
      <x:top style="thin">
        <x:color rgb="FFE3D8CA"/>
      </x:top>
    </x:border>
  </x:borders>
  <x:cellStyleXfs count="1">
    <x:xf numFmtId="0" fontId="0" fillId="0" borderId="0"/>
  </x:cellStyleXfs>
  <x:cellXfs count="58">
    <x:xf numFmtId="0" fontId="0" fillId="0" borderId="0" xfId="0"/>
    <x:xf numFmtId="0" fontId="1" fillId="0" borderId="0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0" borderId="2" xfId="0" applyNumberFormat="1" applyFont="1" applyFill="1" applyBorder="1" applyAlignment="1">
      <x:alignment wrapText="1"/>
    </x:xf>
    <x:xf numFmtId="0" fontId="1" fillId="0" borderId="3" xfId="0" applyNumberFormat="1" applyFont="1" applyFill="1" applyBorder="1" applyAlignment="1">
      <x:alignment wrapText="1"/>
    </x:xf>
    <x:xf numFmtId="0" fontId="1" fillId="0" borderId="4" xfId="0" applyNumberFormat="1" applyFont="1" applyFill="1" applyBorder="1" applyAlignment="1">
      <x:alignment wrapText="1"/>
    </x:xf>
    <x:xf numFmtId="0" fontId="1" fillId="0" borderId="5" xfId="0" applyNumberFormat="1" applyFont="1" applyFill="1" applyBorder="1" applyAlignment="1">
      <x:alignment wrapText="1"/>
    </x:xf>
    <x:xf numFmtId="0" fontId="1" fillId="0" borderId="6" xfId="0" applyNumberFormat="1" applyFont="1" applyFill="1" applyBorder="1" applyAlignment="1">
      <x:alignment wrapText="1"/>
    </x:xf>
    <x:xf numFmtId="0" fontId="1" fillId="0" borderId="7" xfId="0" applyNumberFormat="1" applyFont="1" applyFill="1" applyBorder="1" applyAlignment="1">
      <x:alignment wrapText="1"/>
    </x:xf>
    <x:xf numFmtId="0" fontId="1" fillId="0" borderId="8" xfId="0" applyNumberFormat="1" applyFont="1" applyFill="1" applyBorder="1" applyAlignment="1">
      <x:alignment wrapText="1"/>
    </x:xf>
    <x:xf numFmtId="0" fontId="1" fillId="0" borderId="9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wrapText="1"/>
    </x:xf>
    <x:xf numFmtId="0" fontId="1" fillId="2" borderId="2" xfId="0" applyNumberFormat="1" applyFont="1" applyFill="1" applyBorder="1" applyAlignment="1">
      <x:alignment wrapText="1"/>
    </x:xf>
    <x:xf numFmtId="0" fontId="1" fillId="2" borderId="3" xfId="0" applyNumberFormat="1" applyFont="1" applyFill="1" applyBorder="1" applyAlignment="1">
      <x:alignment wrapText="1"/>
    </x:xf>
    <x:xf numFmtId="0" fontId="0" fillId="2" borderId="0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2" xfId="0" applyNumberFormat="1" applyFont="1" applyFill="1" applyBorder="1" applyAlignment="1">
      <x:alignment wrapText="1"/>
    </x:xf>
    <x:xf numFmtId="0" fontId="2" fillId="2" borderId="3" xfId="0" applyNumberFormat="1" applyFont="1" applyFill="1" applyBorder="1" applyAlignment="1">
      <x:alignment wrapText="1"/>
    </x:xf>
    <x:xf numFmtId="0" fontId="3" fillId="2" borderId="0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2" xfId="0" applyNumberFormat="1" applyFont="1" applyFill="1" applyBorder="1" applyAlignment="1">
      <x:alignment wrapText="1"/>
    </x:xf>
    <x:xf numFmtId="0" fontId="4" fillId="2" borderId="3" xfId="0" applyNumberFormat="1" applyFont="1" applyFill="1" applyBorder="1" applyAlignment="1">
      <x:alignment wrapText="1"/>
    </x:xf>
    <x:xf numFmtId="0" fontId="5" fillId="2" borderId="0" xfId="0" applyNumberFormat="1" applyFont="1" applyFill="1" applyBorder="1"/>
    <x:xf numFmtId="0" fontId="6" fillId="2" borderId="1" xfId="0" applyNumberFormat="1" applyFont="1" applyFill="1" applyBorder="1" applyAlignment="1">
      <x:alignment wrapText="1"/>
    </x:xf>
    <x:xf numFmtId="0" fontId="6" fillId="2" borderId="2" xfId="0" applyNumberFormat="1" applyFont="1" applyFill="1" applyBorder="1" applyAlignment="1">
      <x:alignment wrapText="1"/>
    </x:xf>
    <x:xf numFmtId="0" fontId="6" fillId="2" borderId="3" xfId="0" applyNumberFormat="1" applyFont="1" applyFill="1" applyBorder="1" applyAlignment="1">
      <x:alignment wrapText="1"/>
    </x:xf>
    <x:xf numFmtId="0" fontId="7" fillId="2" borderId="0" xfId="0" applyNumberFormat="1" applyFont="1" applyFill="1" applyBorder="1"/>
    <x:xf numFmtId="0" fontId="1" fillId="3" borderId="4" xfId="0" applyNumberFormat="1" applyFont="1" applyFill="1" applyBorder="1" applyAlignment="1">
      <x:alignment wrapText="1"/>
    </x:xf>
    <x:xf numFmtId="0" fontId="1" fillId="3" borderId="5" xfId="0" applyNumberFormat="1" applyFont="1" applyFill="1" applyBorder="1" applyAlignment="1">
      <x:alignment wrapText="1"/>
    </x:xf>
    <x:xf numFmtId="0" fontId="1" fillId="3" borderId="6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6" fillId="2" borderId="0" xfId="0" applyNumberFormat="1" applyFont="1" applyFill="1" applyBorder="1"/>
    <x:xf numFmtId="0" fontId="1" fillId="3" borderId="0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1" fillId="3" borderId="0" xfId="0" applyNumberFormat="1" applyFont="1" applyFill="1" applyBorder="1" applyAlignment="1">
      <x:alignment wrapText="1"/>
    </x:xf>
    <x:xf numFmtId="0" fontId="1" fillId="2" borderId="4" xfId="0" applyNumberFormat="1" applyFont="1" applyFill="1" applyBorder="1" applyAlignment="1">
      <x:alignment wrapText="1"/>
    </x:xf>
    <x:xf numFmtId="0" fontId="1" fillId="2" borderId="5" xfId="0" applyNumberFormat="1" applyFont="1" applyFill="1" applyBorder="1" applyAlignment="1">
      <x:alignment wrapText="1"/>
    </x:xf>
    <x:xf numFmtId="0" fontId="2" fillId="2" borderId="4" xfId="0" applyNumberFormat="1" applyFont="1" applyFill="1" applyBorder="1" applyAlignment="1">
      <x:alignment wrapText="1"/>
    </x:xf>
    <x:xf numFmtId="0" fontId="2" fillId="2" borderId="5" xfId="0" applyNumberFormat="1" applyFont="1" applyFill="1" applyBorder="1" applyAlignment="1">
      <x:alignment wrapText="1"/>
    </x:xf>
    <x:xf numFmtId="0" fontId="4" fillId="2" borderId="4" xfId="0" applyNumberFormat="1" applyFont="1" applyFill="1" applyBorder="1" applyAlignment="1">
      <x:alignment wrapText="1"/>
    </x:xf>
    <x:xf numFmtId="0" fontId="4" fillId="2" borderId="5" xfId="0" applyNumberFormat="1" applyFont="1" applyFill="1" applyBorder="1" applyAlignment="1">
      <x:alignment wrapText="1"/>
    </x:xf>
    <x:xf numFmtId="0" fontId="1" fillId="2" borderId="6" xfId="0" applyNumberFormat="1" applyFont="1" applyFill="1" applyBorder="1" applyAlignment="1">
      <x:alignment wrapText="1"/>
    </x:xf>
    <x:xf numFmtId="0" fontId="2" fillId="2" borderId="6" xfId="0" applyNumberFormat="1" applyFont="1" applyFill="1" applyBorder="1" applyAlignment="1">
      <x:alignment wrapText="1"/>
    </x:xf>
    <x:xf numFmtId="0" fontId="4" fillId="2" borderId="6" xfId="0" applyNumberFormat="1" applyFont="1" applyFill="1" applyBorder="1" applyAlignment="1">
      <x:alignment wrapText="1"/>
    </x:xf>
    <x:xf numFmtId="0" fontId="1" fillId="4" borderId="5" xfId="0" applyNumberFormat="1" applyFont="1" applyFill="1" applyBorder="1" applyAlignment="1">
      <x:alignment wrapText="1"/>
    </x:xf>
    <x:xf numFmtId="0" fontId="1" fillId="4" borderId="8" xfId="0" applyNumberFormat="1" applyFont="1" applyFill="1" applyBorder="1" applyAlignment="1">
      <x:alignment wrapText="1"/>
    </x:xf>
    <x:xf numFmtId="0" fontId="1" fillId="4" borderId="6" xfId="0" applyNumberFormat="1" applyFont="1" applyFill="1" applyBorder="1" applyAlignment="1">
      <x:alignment wrapText="1"/>
    </x:xf>
    <x:xf numFmtId="0" fontId="1" fillId="4" borderId="9" xfId="0" applyNumberFormat="1" applyFont="1" applyFill="1" applyBorder="1" applyAlignment="1">
      <x:alignment wrapText="1"/>
    </x:xf>
    <x:xf numFmtId="200" fontId="1" fillId="0" borderId="5" xfId="0" applyNumberFormat="1" applyFont="1" applyFill="1" applyBorder="1" applyAlignment="1">
      <x:alignment wrapText="1"/>
    </x:xf>
    <x:xf numFmtId="200" fontId="1" fillId="4" borderId="5" xfId="0" applyNumberFormat="1" applyFont="1" applyFill="1" applyBorder="1" applyAlignment="1">
      <x:alignment wrapText="1"/>
    </x:xf>
    <x:xf numFmtId="200" fontId="1" fillId="0" borderId="8" xfId="0" applyNumberFormat="1" applyFont="1" applyFill="1" applyBorder="1" applyAlignment="1">
      <x:alignment wrapText="1"/>
    </x:xf>
    <x:xf numFmtId="200" fontId="1" fillId="4" borderId="8" xfId="0" applyNumberFormat="1" applyFont="1" applyFill="1" applyBorder="1" applyAlignment="1">
      <x:alignment wrapText="1"/>
    </x:xf>
    <x:xf numFmtId="201" fontId="1" fillId="4" borderId="5" xfId="0" applyNumberFormat="1" applyFont="1" applyFill="1" applyBorder="1" applyAlignment="1">
      <x:alignment wrapText="1"/>
    </x:xf>
    <x:xf numFmtId="201" fontId="1" fillId="4" borderId="8" xfId="0" applyNumberFormat="1" applyFont="1" applyFill="1" applyBorder="1" applyAlignment="1">
      <x:alignment wrapText="1"/>
    </x:xf>
    <x:xf numFmtId="0" fontId="8" fillId="4" borderId="5" xfId="0" applyNumberFormat="1" applyFont="1" applyFill="1" applyBorder="1" applyAlignment="1">
      <x:alignment wrapText="1"/>
    </x:xf>
    <x:xf numFmtId="0" fontId="8" fillId="4" borderId="8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9ef9af3ba8b4e42" /><Relationship Type="http://schemas.openxmlformats.org/officeDocument/2006/relationships/theme" Target="/xl/theme/theme1.xml" Id="R71131dd84e164246" /><Relationship Type="http://schemas.openxmlformats.org/officeDocument/2006/relationships/sharedStrings" Target="/xl/sharedStrings.xml" Id="Ree0b71299dfb41ff" /><Relationship Type="http://schemas.openxmlformats.org/officeDocument/2006/relationships/worksheet" Target="/xl/worksheets/sheet1.xml" Id="R04b2bb12c3e14b26" /><Relationship Type="http://schemas.openxmlformats.org/officeDocument/2006/relationships/worksheet" Target="/xl/worksheets/sheet2.xml" Id="R8d6e67bcabf04ae8" /><Relationship Type="http://schemas.openxmlformats.org/officeDocument/2006/relationships/worksheet" Target="/xl/worksheets/sheet3.xml" Id="Rb56d1789a8474727" /><Relationship Type="http://schemas.openxmlformats.org/officeDocument/2006/relationships/worksheet" Target="/xl/worksheets/sheet4.xml" Id="Rb7a7c1a490c643be" /><Relationship Type="http://schemas.openxmlformats.org/officeDocument/2006/relationships/worksheet" Target="/xl/worksheets/sheet5.xml" Id="R28fec3eee0474e31" /><Relationship Type="http://schemas.openxmlformats.org/officeDocument/2006/relationships/worksheet" Target="/xl/worksheets/sheet6.xml" Id="R3f03a44e52044d35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65.44000244140625" hidden="0" customWidth="1"/>
    <x:col min="2" max="2" width="5.329999923706055" hidden="0" customWidth="1"/>
    <x:col min="3" max="3" width="33.88999938964844" hidden="0" customWidth="1"/>
    <x:col min="4" max="4" width="21.780000686645508" hidden="0" customWidth="1"/>
  </x:cols>
  <x:sheetData>
    <x:row r="1">
      <x:c r="A1" s="20" t="str">
        <x:v>云南百合王新店样板｜新店复制总控模板</x:v>
      </x:c>
      <x:c r="B1" s="21"/>
      <x:c r="C1" s="21"/>
      <x:c r="D1" s="21"/>
      <x:c r="E1" s="21"/>
      <x:c r="F1" s="21"/>
      <x:c r="G1" s="21"/>
      <x:c r="H1" s="21"/>
    </x:row>
    <x:row r="2">
      <x:c r="A2" s="28" t="str">
        <x:v>来源店铺：云南百合王；价格来源：飞书“每日报价”；同步时间：2026-06-29T20:09:55</x:v>
      </x:c>
      <x:c r="B2" s="29"/>
      <x:c r="C2" s="29"/>
      <x:c r="D2" s="29"/>
      <x:c r="E2" s="29"/>
      <x:c r="F2" s="29"/>
      <x:c r="G2" s="29"/>
      <x:c r="H2" s="29"/>
    </x:row>
    <x:row r="3">
      <x:c r="A3" s="6"/>
      <x:c r="B3" s="7"/>
      <x:c r="C3" s="7"/>
      <x:c r="D3" s="7"/>
      <x:c r="E3" s="7"/>
      <x:c r="F3" s="7"/>
      <x:c r="G3" s="7"/>
      <x:c r="H3" s="7"/>
    </x:row>
    <x:row r="4">
      <x:c r="A4" s="41" t="str">
        <x:v>模块</x:v>
      </x:c>
      <x:c r="B4" s="42" t="str">
        <x:v>状态</x:v>
      </x:c>
      <x:c r="C4" s="42" t="str">
        <x:v>负责人动作</x:v>
      </x:c>
      <x:c r="D4" s="42" t="str">
        <x:v>备注</x:v>
      </x:c>
      <x:c r="E4" s="7"/>
      <x:c r="F4" s="7"/>
      <x:c r="G4" s="7"/>
      <x:c r="H4" s="7"/>
    </x:row>
    <x:row r="5">
      <x:c r="A5" s="6" t="str">
        <x:v>价格同步</x:v>
      </x:c>
      <x:c r="B5" s="7" t="str">
        <x:v>待检查</x:v>
      </x:c>
      <x:c r="C5" s="7" t="str">
        <x:v>先点后台同步飞书价格，再生成本模板</x:v>
      </x:c>
      <x:c r="D5" s="7" t="str">
        <x:v>只认飞书当前每日拿花价</x:v>
      </x:c>
      <x:c r="E5" s="7"/>
      <x:c r="F5" s="7"/>
      <x:c r="G5" s="7"/>
      <x:c r="H5" s="7"/>
    </x:row>
    <x:row r="6">
      <x:c r="A6" s="6" t="str">
        <x:v>SKU上架</x:v>
      </x:c>
      <x:c r="B6" s="7" t="str">
        <x:v>待执行</x:v>
      </x:c>
      <x:c r="C6" s="7" t="str">
        <x:v>复制 SKU上架模板 黄色列，按平台要求导入</x:v>
      </x:c>
      <x:c r="D6" s="7" t="str">
        <x:v>库存默认 10000 起</x:v>
      </x:c>
      <x:c r="E6" s="7"/>
      <x:c r="F6" s="7"/>
      <x:c r="G6" s="7"/>
      <x:c r="H6" s="7"/>
    </x:row>
    <x:row r="7">
      <x:c r="A7" s="6" t="str">
        <x:v>图片准备</x:v>
      </x:c>
      <x:c r="B7" s="7" t="str">
        <x:v>待执行</x:v>
      </x:c>
      <x:c r="C7" s="7" t="str">
        <x:v>按 图片任务清单 拍主图/SKU图/详情解释图</x:v>
      </x:c>
      <x:c r="D7" s="7" t="str">
        <x:v>SKU图不加字</x:v>
      </x:c>
      <x:c r="E7" s="7"/>
      <x:c r="F7" s="7"/>
      <x:c r="G7" s="7"/>
      <x:c r="H7" s="7"/>
    </x:row>
    <x:row r="8">
      <x:c r="A8" s="6" t="str">
        <x:v>定价复核</x:v>
      </x:c>
      <x:c r="B8" s="7" t="str">
        <x:v>待检查</x:v>
      </x:c>
      <x:c r="C8" s="7" t="str">
        <x:v>低于保本的行不要上架</x:v>
      </x:c>
      <x:c r="D8" s="7" t="str">
        <x:v>保本成交价 = 总成本 / 0.704</x:v>
      </x:c>
      <x:c r="E8" s="7"/>
      <x:c r="F8" s="7"/>
      <x:c r="G8" s="7"/>
      <x:c r="H8" s="7"/>
    </x:row>
    <x:row r="9">
      <x:c r="A9" s="6" t="str">
        <x:v>推广起步</x:v>
      </x:c>
      <x:c r="B9" s="7" t="str">
        <x:v>待执行</x:v>
      </x:c>
      <x:c r="C9" s="7" t="str">
        <x:v>新链接先稳定成本推广，初始保本 ROI 设 6</x:v>
      </x:c>
      <x:c r="D9" s="7" t="str">
        <x:v>每天最多上浮 3%-5%</x:v>
      </x:c>
      <x:c r="E9" s="7"/>
      <x:c r="F9" s="7"/>
      <x:c r="G9" s="7"/>
      <x:c r="H9" s="7"/>
    </x:row>
    <x:row r="10">
      <x:c r="A10" s="6" t="str">
        <x:v>风控检查</x:v>
      </x:c>
      <x:c r="B10" s="7" t="str">
        <x:v>待检查</x:v>
      </x:c>
      <x:c r="C10" s="7" t="str">
        <x:v>检查品名、规格、承诺时效、售后解释图</x:v>
      </x:c>
      <x:c r="D10" s="7" t="str">
        <x:v>减少售后和差评</x:v>
      </x:c>
      <x:c r="E10" s="7"/>
      <x:c r="F10" s="7"/>
      <x:c r="G10" s="7"/>
      <x:c r="H10" s="7"/>
    </x:row>
    <x:row r="11">
      <x:c r="A11" s="6" t="str">
        <x:v>飞书回写</x:v>
      </x:c>
      <x:c r="B11" s="7" t="str">
        <x:v>待确认</x:v>
      </x:c>
      <x:c r="C11" s="7" t="str">
        <x:v>新店真实上架后，把链接/价格回填飞书或总控</x:v>
      </x:c>
      <x:c r="D11" s="7" t="str">
        <x:v>方便后续巡店</x:v>
      </x:c>
      <x:c r="E11" s="7"/>
      <x:c r="F11" s="7"/>
      <x:c r="G11" s="7"/>
      <x:c r="H11" s="7"/>
    </x:row>
    <x:row r="12">
      <x:c r="A12" s="6" t="str">
        <x:v>异常上报</x:v>
      </x:c>
      <x:c r="B12" s="7" t="str">
        <x:v>待确认</x:v>
      </x:c>
      <x:c r="C12" s="7" t="str">
        <x:v>价格、规格、成本冲突时标记给总指挥</x:v>
      </x:c>
      <x:c r="D12" s="7" t="str">
        <x:v>不要自己合并冲突口径</x:v>
      </x:c>
      <x:c r="E12" s="7"/>
      <x:c r="F12" s="7"/>
      <x:c r="G12" s="7"/>
      <x:c r="H12" s="7"/>
    </x:row>
    <x:row r="13">
      <x:c r="A13" s="6" t="str">
        <x:v>上线复盘</x:v>
      </x:c>
      <x:c r="B13" s="7" t="str">
        <x:v>待执行</x:v>
      </x:c>
      <x:c r="C13" s="7" t="str">
        <x:v>首日看点击、收藏、转化、退款原因</x:v>
      </x:c>
      <x:c r="D13" s="7" t="str">
        <x:v>先稳后放量</x:v>
      </x:c>
      <x:c r="E13" s="7"/>
      <x:c r="F13" s="7"/>
      <x:c r="G13" s="7"/>
      <x:c r="H13" s="7"/>
    </x:row>
  </x:sheetData>
  <x:mergeCells>
    <x:mergeCell ref="A1:H1"/>
    <x:mergeCell ref="A2:H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2.66999816894531" hidden="0" customWidth="1"/>
    <x:col min="2" max="2" width="8.670000076293945" hidden="0" customWidth="1"/>
    <x:col min="3" max="3" width="7.78000020980835" hidden="0" customWidth="1"/>
    <x:col min="4" max="4" width="11.890000343322754" hidden="0" customWidth="1"/>
    <x:col min="5" max="5" width="15.4399995803833" hidden="0" customWidth="1"/>
    <x:col min="6" max="6" width="7.21999979019165" hidden="0" customWidth="1"/>
    <x:col min="7" max="7" width="5.110000133514404" hidden="0" customWidth="1"/>
    <x:col min="8" max="8" width="8.670000076293945" hidden="0" customWidth="1"/>
    <x:col min="9" max="9" width="7" hidden="0" customWidth="1"/>
    <x:col min="10" max="10" width="9.4399995803833" hidden="0" customWidth="1"/>
    <x:col min="11" max="11" width="7" hidden="0" customWidth="1"/>
    <x:col min="12" max="12" width="5.329999923706055" hidden="0" customWidth="1"/>
    <x:col min="13" max="13" width="8.670000076293945" hidden="0" customWidth="1"/>
    <x:col min="14" max="14" width="7" hidden="0" customWidth="1"/>
    <x:col min="15" max="15" width="8.670000076293945" hidden="0" customWidth="1"/>
    <x:col min="16" max="16" width="7" hidden="0" customWidth="1"/>
    <x:col min="17" max="17" width="8.670000076293945" hidden="0" customWidth="1"/>
    <x:col min="18" max="18" width="6.559999942779541" hidden="0" customWidth="1"/>
    <x:col min="19" max="19" width="7" hidden="0" customWidth="1"/>
    <x:col min="20" max="20" width="15.670000076293945" hidden="0" customWidth="1"/>
  </x:cols>
  <x:sheetData>
    <x:row r="1">
      <x:c r="A1" s="24" t="str">
        <x:v>云南百合王新店样板｜SKU上架模板</x:v>
      </x:c>
      <x:c r="B1" s="25"/>
      <x:c r="C1" s="25"/>
      <x:c r="D1" s="25"/>
      <x:c r="E1" s="25"/>
      <x:c r="F1" s="25"/>
      <x:c r="G1" s="25"/>
      <x:c r="H1" s="25"/>
      <x:c r="I1" s="25"/>
      <x:c r="J1" s="25"/>
      <x:c r="K1" s="25"/>
      <x:c r="L1" s="25"/>
      <x:c r="M1" s="25"/>
      <x:c r="N1" s="25"/>
      <x:c r="O1" s="25"/>
      <x:c r="P1" s="25"/>
      <x:c r="Q1" s="25"/>
      <x:c r="R1" s="25"/>
      <x:c r="S1" s="25"/>
      <x:c r="T1" s="26"/>
    </x:row>
    <x:row r="2">
      <x:c r="A2" s="28" t="str">
        <x:v>黄色列给人改；公式列不要手改。先低风险铺全品，再看数据决定加推。</x:v>
      </x:c>
      <x:c r="B2" s="29"/>
      <x:c r="C2" s="29"/>
      <x:c r="D2" s="29"/>
      <x:c r="E2" s="29"/>
      <x:c r="F2" s="29"/>
      <x:c r="G2" s="29"/>
      <x:c r="H2" s="29"/>
      <x:c r="I2" s="29"/>
      <x:c r="J2" s="29"/>
      <x:c r="K2" s="29"/>
      <x:c r="L2" s="29"/>
      <x:c r="M2" s="29"/>
      <x:c r="N2" s="29"/>
      <x:c r="O2" s="29"/>
      <x:c r="P2" s="29"/>
      <x:c r="Q2" s="29"/>
      <x:c r="R2" s="29"/>
      <x:c r="S2" s="29"/>
      <x:c r="T2" s="30"/>
    </x:row>
    <x:row r="3">
      <x:c r="A3" s="6"/>
      <x:c r="B3" s="7"/>
      <x:c r="C3" s="7"/>
      <x:c r="D3" s="7"/>
      <x:c r="E3" s="7"/>
      <x:c r="F3" s="7"/>
      <x:c r="G3" s="7"/>
      <x:c r="H3" s="7"/>
      <x:c r="I3" s="7"/>
      <x:c r="J3" s="7"/>
      <x:c r="K3" s="7"/>
      <x:c r="L3" s="7"/>
      <x:c r="M3" s="7"/>
      <x:c r="N3" s="7"/>
      <x:c r="O3" s="7"/>
      <x:c r="P3" s="7"/>
      <x:c r="Q3" s="7"/>
      <x:c r="R3" s="7"/>
      <x:c r="S3" s="7"/>
      <x:c r="T3" s="8"/>
    </x:row>
    <x:row r="4">
      <x:c r="A4" s="41" t="str">
        <x:v>新店</x:v>
      </x:c>
      <x:c r="B4" s="42" t="str">
        <x:v>来源店铺</x:v>
      </x:c>
      <x:c r="C4" s="42" t="str">
        <x:v>商品组</x:v>
      </x:c>
      <x:c r="D4" s="42" t="str">
        <x:v>花材</x:v>
      </x:c>
      <x:c r="E4" s="42" t="str">
        <x:v>SKU名称</x:v>
      </x:c>
      <x:c r="F4" s="42" t="str">
        <x:v>SKU数量</x:v>
      </x:c>
      <x:c r="G4" s="42" t="str">
        <x:v>库存</x:v>
      </x:c>
      <x:c r="H4" s="42" t="str">
        <x:v>飞书拿货价</x:v>
      </x:c>
      <x:c r="I4" s="42" t="str">
        <x:v>报价数量</x:v>
      </x:c>
      <x:c r="J4" s="42" t="str">
        <x:v>单支/朵成本</x:v>
      </x:c>
      <x:c r="K4" s="42" t="str">
        <x:v>固定成本</x:v>
      </x:c>
      <x:c r="L4" s="42" t="str">
        <x:v>总成本</x:v>
      </x:c>
      <x:c r="M4" s="42" t="str">
        <x:v>保本成交价</x:v>
      </x:c>
      <x:c r="N4" s="42" t="str">
        <x:v>活动加价</x:v>
      </x:c>
      <x:c r="O4" s="42" t="str">
        <x:v>活动建议价</x:v>
      </x:c>
      <x:c r="P4" s="42" t="str">
        <x:v>日常加价</x:v>
      </x:c>
      <x:c r="Q4" s="42" t="str">
        <x:v>日常建议价</x:v>
      </x:c>
      <x:c r="R4" s="42" t="str">
        <x:v>初始ROI</x:v>
      </x:c>
      <x:c r="S4" s="42" t="str">
        <x:v>上架判断</x:v>
      </x:c>
      <x:c r="T4" s="45" t="str">
        <x:v>新店备注</x:v>
      </x:c>
    </x:row>
    <x:row r="5">
      <x:c r="A5" s="6" t="str">
        <x:v>云南百合王新店样板</x:v>
      </x:c>
      <x:c r="B5" s="7" t="str">
        <x:v>云南百合王</x:v>
      </x:c>
      <x:c r="C5" s="7" t="str">
        <x:v>百合</x:v>
      </x:c>
      <x:c r="D5" s="7" t="str">
        <x:v>白百合</x:v>
      </x:c>
      <x:c r="E5" s="7" t="str">
        <x:v>白百合6朵</x:v>
      </x:c>
      <x:c r="F5" s="54" t="n">
        <x:v>6</x:v>
      </x:c>
      <x:c r="G5" s="54" t="n">
        <x:v>10000</x:v>
      </x:c>
      <x:c r="H5" s="50" t="n">
        <x:v>0.6</x:v>
      </x:c>
      <x:c r="I5" s="50" t="n">
        <x:v>1</x:v>
      </x:c>
      <x:c r="J5" s="50" t="n">
        <x:f>IFERROR(H5/I5,0)</x:f>
        <x:v>0.6</x:v>
      </x:c>
      <x:c r="K5" s="51" t="n">
        <x:v>4.5</x:v>
      </x:c>
      <x:c r="L5" s="50" t="n">
        <x:f>J5*F5+K5</x:f>
        <x:v>8.1</x:v>
      </x:c>
      <x:c r="M5" s="50" t="n">
        <x:f>ROUNDUP(L5/0.704,2)</x:f>
        <x:v>11.51</x:v>
      </x:c>
      <x:c r="N5" s="51" t="n">
        <x:v>0.5</x:v>
      </x:c>
      <x:c r="O5" s="50" t="n">
        <x:f>CEILING(M5+N5,0.1)</x:f>
        <x:v>12.100000000000001</x:v>
      </x:c>
      <x:c r="P5" s="51" t="n">
        <x:v>2</x:v>
      </x:c>
      <x:c r="Q5" s="50" t="n">
        <x:f>CEILING(M5+P5,0.1)</x:f>
        <x:v>13.600000000000001</x:v>
      </x:c>
      <x:c r="R5" s="54" t="n">
        <x:v>6</x:v>
      </x:c>
      <x:c r="S5" s="56" t="str">
        <x:f>IF(O5&lt;M5,"低于保本","可上架")</x:f>
        <x:v>可上架</x:v>
      </x:c>
      <x:c r="T5" s="48" t="str"/>
    </x:row>
    <x:row r="6">
      <x:c r="A6" s="6" t="str">
        <x:v>云南百合王新店样板</x:v>
      </x:c>
      <x:c r="B6" s="7" t="str">
        <x:v>云南百合王</x:v>
      </x:c>
      <x:c r="C6" s="7" t="str">
        <x:v>百合</x:v>
      </x:c>
      <x:c r="D6" s="7" t="str">
        <x:v>白百合</x:v>
      </x:c>
      <x:c r="E6" s="7" t="str">
        <x:v>白百合8朵</x:v>
      </x:c>
      <x:c r="F6" s="54" t="n">
        <x:v>8</x:v>
      </x:c>
      <x:c r="G6" s="54" t="n">
        <x:v>10000</x:v>
      </x:c>
      <x:c r="H6" s="50" t="n">
        <x:v>0.6</x:v>
      </x:c>
      <x:c r="I6" s="50" t="n">
        <x:v>1</x:v>
      </x:c>
      <x:c r="J6" s="50" t="n">
        <x:f>IFERROR(H6/I6,0)</x:f>
        <x:v>0.6</x:v>
      </x:c>
      <x:c r="K6" s="51" t="n">
        <x:v>4.5</x:v>
      </x:c>
      <x:c r="L6" s="50" t="n">
        <x:f>J6*F6+K6</x:f>
        <x:v>9.3</x:v>
      </x:c>
      <x:c r="M6" s="50" t="n">
        <x:f>ROUNDUP(L6/0.704,2)</x:f>
        <x:v>13.22</x:v>
      </x:c>
      <x:c r="N6" s="51" t="n">
        <x:v>0.5</x:v>
      </x:c>
      <x:c r="O6" s="50" t="n">
        <x:f>CEILING(M6+N6,0.1)</x:f>
        <x:v>13.8</x:v>
      </x:c>
      <x:c r="P6" s="51" t="n">
        <x:v>2</x:v>
      </x:c>
      <x:c r="Q6" s="50" t="n">
        <x:f>CEILING(M6+P6,0.1)</x:f>
        <x:v>15.3</x:v>
      </x:c>
      <x:c r="R6" s="54" t="n">
        <x:v>6</x:v>
      </x:c>
      <x:c r="S6" s="56" t="str">
        <x:f>IF(O6&lt;M6,"低于保本","可上架")</x:f>
        <x:v>可上架</x:v>
      </x:c>
      <x:c r="T6" s="48" t="str"/>
    </x:row>
    <x:row r="7">
      <x:c r="A7" s="6" t="str">
        <x:v>云南百合王新店样板</x:v>
      </x:c>
      <x:c r="B7" s="7" t="str">
        <x:v>云南百合王</x:v>
      </x:c>
      <x:c r="C7" s="7" t="str">
        <x:v>百合</x:v>
      </x:c>
      <x:c r="D7" s="7" t="str">
        <x:v>白百合</x:v>
      </x:c>
      <x:c r="E7" s="7" t="str">
        <x:v>白百合10朵</x:v>
      </x:c>
      <x:c r="F7" s="54" t="n">
        <x:v>10</x:v>
      </x:c>
      <x:c r="G7" s="54" t="n">
        <x:v>10000</x:v>
      </x:c>
      <x:c r="H7" s="50" t="n">
        <x:v>0.6</x:v>
      </x:c>
      <x:c r="I7" s="50" t="n">
        <x:v>1</x:v>
      </x:c>
      <x:c r="J7" s="50" t="n">
        <x:f>IFERROR(H7/I7,0)</x:f>
        <x:v>0.6</x:v>
      </x:c>
      <x:c r="K7" s="51" t="n">
        <x:v>4.5</x:v>
      </x:c>
      <x:c r="L7" s="50" t="n">
        <x:f>J7*F7+K7</x:f>
        <x:v>10.5</x:v>
      </x:c>
      <x:c r="M7" s="50" t="n">
        <x:f>ROUNDUP(L7/0.704,2)</x:f>
        <x:v>14.92</x:v>
      </x:c>
      <x:c r="N7" s="51" t="n">
        <x:v>0.5</x:v>
      </x:c>
      <x:c r="O7" s="50" t="n">
        <x:f>CEILING(M7+N7,0.1)</x:f>
        <x:v>15.5</x:v>
      </x:c>
      <x:c r="P7" s="51" t="n">
        <x:v>2</x:v>
      </x:c>
      <x:c r="Q7" s="50" t="n">
        <x:f>CEILING(M7+P7,0.1)</x:f>
        <x:v>17</x:v>
      </x:c>
      <x:c r="R7" s="54" t="n">
        <x:v>6</x:v>
      </x:c>
      <x:c r="S7" s="56" t="str">
        <x:f>IF(O7&lt;M7,"低于保本","可上架")</x:f>
        <x:v>可上架</x:v>
      </x:c>
      <x:c r="T7" s="48" t="str"/>
    </x:row>
    <x:row r="8">
      <x:c r="A8" s="6" t="str">
        <x:v>云南百合王新店样板</x:v>
      </x:c>
      <x:c r="B8" s="7" t="str">
        <x:v>云南百合王</x:v>
      </x:c>
      <x:c r="C8" s="7" t="str">
        <x:v>百合</x:v>
      </x:c>
      <x:c r="D8" s="7" t="str">
        <x:v>白百合</x:v>
      </x:c>
      <x:c r="E8" s="7" t="str">
        <x:v>白百合12朵</x:v>
      </x:c>
      <x:c r="F8" s="54" t="n">
        <x:v>12</x:v>
      </x:c>
      <x:c r="G8" s="54" t="n">
        <x:v>10000</x:v>
      </x:c>
      <x:c r="H8" s="50" t="n">
        <x:v>0.6</x:v>
      </x:c>
      <x:c r="I8" s="50" t="n">
        <x:v>1</x:v>
      </x:c>
      <x:c r="J8" s="50" t="n">
        <x:f>IFERROR(H8/I8,0)</x:f>
        <x:v>0.6</x:v>
      </x:c>
      <x:c r="K8" s="51" t="n">
        <x:v>4.5</x:v>
      </x:c>
      <x:c r="L8" s="50" t="n">
        <x:f>J8*F8+K8</x:f>
        <x:v>11.7</x:v>
      </x:c>
      <x:c r="M8" s="50" t="n">
        <x:f>ROUNDUP(L8/0.704,2)</x:f>
        <x:v>16.62</x:v>
      </x:c>
      <x:c r="N8" s="51" t="n">
        <x:v>0.5</x:v>
      </x:c>
      <x:c r="O8" s="50" t="n">
        <x:f>CEILING(M8+N8,0.1)</x:f>
        <x:v>17.2</x:v>
      </x:c>
      <x:c r="P8" s="51" t="n">
        <x:v>2</x:v>
      </x:c>
      <x:c r="Q8" s="50" t="n">
        <x:f>CEILING(M8+P8,0.1)</x:f>
        <x:v>18.7</x:v>
      </x:c>
      <x:c r="R8" s="54" t="n">
        <x:v>6</x:v>
      </x:c>
      <x:c r="S8" s="56" t="str">
        <x:f>IF(O8&lt;M8,"低于保本","可上架")</x:f>
        <x:v>可上架</x:v>
      </x:c>
      <x:c r="T8" s="48" t="str"/>
    </x:row>
    <x:row r="9">
      <x:c r="A9" s="6" t="str">
        <x:v>云南百合王新店样板</x:v>
      </x:c>
      <x:c r="B9" s="7" t="str">
        <x:v>云南百合王</x:v>
      </x:c>
      <x:c r="C9" s="7" t="str">
        <x:v>百合</x:v>
      </x:c>
      <x:c r="D9" s="7" t="str">
        <x:v>黄百合</x:v>
      </x:c>
      <x:c r="E9" s="7" t="str">
        <x:v>黄百合6朵</x:v>
      </x:c>
      <x:c r="F9" s="54" t="n">
        <x:v>6</x:v>
      </x:c>
      <x:c r="G9" s="54" t="n">
        <x:v>10000</x:v>
      </x:c>
      <x:c r="H9" s="50" t="n">
        <x:v>0.6</x:v>
      </x:c>
      <x:c r="I9" s="50" t="n">
        <x:v>1</x:v>
      </x:c>
      <x:c r="J9" s="50" t="n">
        <x:f>IFERROR(H9/I9,0)</x:f>
        <x:v>0.6</x:v>
      </x:c>
      <x:c r="K9" s="51" t="n">
        <x:v>4.5</x:v>
      </x:c>
      <x:c r="L9" s="50" t="n">
        <x:f>J9*F9+K9</x:f>
        <x:v>8.1</x:v>
      </x:c>
      <x:c r="M9" s="50" t="n">
        <x:f>ROUNDUP(L9/0.704,2)</x:f>
        <x:v>11.51</x:v>
      </x:c>
      <x:c r="N9" s="51" t="n">
        <x:v>0.5</x:v>
      </x:c>
      <x:c r="O9" s="50" t="n">
        <x:f>CEILING(M9+N9,0.1)</x:f>
        <x:v>12.100000000000001</x:v>
      </x:c>
      <x:c r="P9" s="51" t="n">
        <x:v>2</x:v>
      </x:c>
      <x:c r="Q9" s="50" t="n">
        <x:f>CEILING(M9+P9,0.1)</x:f>
        <x:v>13.600000000000001</x:v>
      </x:c>
      <x:c r="R9" s="54" t="n">
        <x:v>6</x:v>
      </x:c>
      <x:c r="S9" s="56" t="str">
        <x:f>IF(O9&lt;M9,"低于保本","可上架")</x:f>
        <x:v>可上架</x:v>
      </x:c>
      <x:c r="T9" s="48" t="str"/>
    </x:row>
    <x:row r="10">
      <x:c r="A10" s="6" t="str">
        <x:v>云南百合王新店样板</x:v>
      </x:c>
      <x:c r="B10" s="7" t="str">
        <x:v>云南百合王</x:v>
      </x:c>
      <x:c r="C10" s="7" t="str">
        <x:v>百合</x:v>
      </x:c>
      <x:c r="D10" s="7" t="str">
        <x:v>黄百合</x:v>
      </x:c>
      <x:c r="E10" s="7" t="str">
        <x:v>黄百合8朵</x:v>
      </x:c>
      <x:c r="F10" s="54" t="n">
        <x:v>8</x:v>
      </x:c>
      <x:c r="G10" s="54" t="n">
        <x:v>10000</x:v>
      </x:c>
      <x:c r="H10" s="50" t="n">
        <x:v>0.6</x:v>
      </x:c>
      <x:c r="I10" s="50" t="n">
        <x:v>1</x:v>
      </x:c>
      <x:c r="J10" s="50" t="n">
        <x:f>IFERROR(H10/I10,0)</x:f>
        <x:v>0.6</x:v>
      </x:c>
      <x:c r="K10" s="51" t="n">
        <x:v>4.5</x:v>
      </x:c>
      <x:c r="L10" s="50" t="n">
        <x:f>J10*F10+K10</x:f>
        <x:v>9.3</x:v>
      </x:c>
      <x:c r="M10" s="50" t="n">
        <x:f>ROUNDUP(L10/0.704,2)</x:f>
        <x:v>13.22</x:v>
      </x:c>
      <x:c r="N10" s="51" t="n">
        <x:v>0.5</x:v>
      </x:c>
      <x:c r="O10" s="50" t="n">
        <x:f>CEILING(M10+N10,0.1)</x:f>
        <x:v>13.8</x:v>
      </x:c>
      <x:c r="P10" s="51" t="n">
        <x:v>2</x:v>
      </x:c>
      <x:c r="Q10" s="50" t="n">
        <x:f>CEILING(M10+P10,0.1)</x:f>
        <x:v>15.3</x:v>
      </x:c>
      <x:c r="R10" s="54" t="n">
        <x:v>6</x:v>
      </x:c>
      <x:c r="S10" s="56" t="str">
        <x:f>IF(O10&lt;M10,"低于保本","可上架")</x:f>
        <x:v>可上架</x:v>
      </x:c>
      <x:c r="T10" s="48" t="str"/>
    </x:row>
    <x:row r="11">
      <x:c r="A11" s="6" t="str">
        <x:v>云南百合王新店样板</x:v>
      </x:c>
      <x:c r="B11" s="7" t="str">
        <x:v>云南百合王</x:v>
      </x:c>
      <x:c r="C11" s="7" t="str">
        <x:v>百合</x:v>
      </x:c>
      <x:c r="D11" s="7" t="str">
        <x:v>黄百合</x:v>
      </x:c>
      <x:c r="E11" s="7" t="str">
        <x:v>黄百合10朵</x:v>
      </x:c>
      <x:c r="F11" s="54" t="n">
        <x:v>10</x:v>
      </x:c>
      <x:c r="G11" s="54" t="n">
        <x:v>10000</x:v>
      </x:c>
      <x:c r="H11" s="50" t="n">
        <x:v>0.6</x:v>
      </x:c>
      <x:c r="I11" s="50" t="n">
        <x:v>1</x:v>
      </x:c>
      <x:c r="J11" s="50" t="n">
        <x:f>IFERROR(H11/I11,0)</x:f>
        <x:v>0.6</x:v>
      </x:c>
      <x:c r="K11" s="51" t="n">
        <x:v>4.5</x:v>
      </x:c>
      <x:c r="L11" s="50" t="n">
        <x:f>J11*F11+K11</x:f>
        <x:v>10.5</x:v>
      </x:c>
      <x:c r="M11" s="50" t="n">
        <x:f>ROUNDUP(L11/0.704,2)</x:f>
        <x:v>14.92</x:v>
      </x:c>
      <x:c r="N11" s="51" t="n">
        <x:v>0.5</x:v>
      </x:c>
      <x:c r="O11" s="50" t="n">
        <x:f>CEILING(M11+N11,0.1)</x:f>
        <x:v>15.5</x:v>
      </x:c>
      <x:c r="P11" s="51" t="n">
        <x:v>2</x:v>
      </x:c>
      <x:c r="Q11" s="50" t="n">
        <x:f>CEILING(M11+P11,0.1)</x:f>
        <x:v>17</x:v>
      </x:c>
      <x:c r="R11" s="54" t="n">
        <x:v>6</x:v>
      </x:c>
      <x:c r="S11" s="56" t="str">
        <x:f>IF(O11&lt;M11,"低于保本","可上架")</x:f>
        <x:v>可上架</x:v>
      </x:c>
      <x:c r="T11" s="48" t="str"/>
    </x:row>
    <x:row r="12">
      <x:c r="A12" s="6" t="str">
        <x:v>云南百合王新店样板</x:v>
      </x:c>
      <x:c r="B12" s="7" t="str">
        <x:v>云南百合王</x:v>
      </x:c>
      <x:c r="C12" s="7" t="str">
        <x:v>百合</x:v>
      </x:c>
      <x:c r="D12" s="7" t="str">
        <x:v>黄百合</x:v>
      </x:c>
      <x:c r="E12" s="7" t="str">
        <x:v>黄百合12朵</x:v>
      </x:c>
      <x:c r="F12" s="54" t="n">
        <x:v>12</x:v>
      </x:c>
      <x:c r="G12" s="54" t="n">
        <x:v>10000</x:v>
      </x:c>
      <x:c r="H12" s="50" t="n">
        <x:v>0.6</x:v>
      </x:c>
      <x:c r="I12" s="50" t="n">
        <x:v>1</x:v>
      </x:c>
      <x:c r="J12" s="50" t="n">
        <x:f>IFERROR(H12/I12,0)</x:f>
        <x:v>0.6</x:v>
      </x:c>
      <x:c r="K12" s="51" t="n">
        <x:v>4.5</x:v>
      </x:c>
      <x:c r="L12" s="50" t="n">
        <x:f>J12*F12+K12</x:f>
        <x:v>11.7</x:v>
      </x:c>
      <x:c r="M12" s="50" t="n">
        <x:f>ROUNDUP(L12/0.704,2)</x:f>
        <x:v>16.62</x:v>
      </x:c>
      <x:c r="N12" s="51" t="n">
        <x:v>0.5</x:v>
      </x:c>
      <x:c r="O12" s="50" t="n">
        <x:f>CEILING(M12+N12,0.1)</x:f>
        <x:v>17.2</x:v>
      </x:c>
      <x:c r="P12" s="51" t="n">
        <x:v>2</x:v>
      </x:c>
      <x:c r="Q12" s="50" t="n">
        <x:f>CEILING(M12+P12,0.1)</x:f>
        <x:v>18.7</x:v>
      </x:c>
      <x:c r="R12" s="54" t="n">
        <x:v>6</x:v>
      </x:c>
      <x:c r="S12" s="56" t="str">
        <x:f>IF(O12&lt;M12,"低于保本","可上架")</x:f>
        <x:v>可上架</x:v>
      </x:c>
      <x:c r="T12" s="48" t="str"/>
    </x:row>
    <x:row r="13">
      <x:c r="A13" s="6" t="str">
        <x:v>云南百合王新店样板</x:v>
      </x:c>
      <x:c r="B13" s="7" t="str">
        <x:v>云南百合王</x:v>
      </x:c>
      <x:c r="C13" s="7" t="str">
        <x:v>百合</x:v>
      </x:c>
      <x:c r="D13" s="7" t="str">
        <x:v>粉百合</x:v>
      </x:c>
      <x:c r="E13" s="7" t="str">
        <x:v>粉百合6朵</x:v>
      </x:c>
      <x:c r="F13" s="54" t="n">
        <x:v>6</x:v>
      </x:c>
      <x:c r="G13" s="54" t="n">
        <x:v>10000</x:v>
      </x:c>
      <x:c r="H13" s="50" t="n">
        <x:v>0.6</x:v>
      </x:c>
      <x:c r="I13" s="50" t="n">
        <x:v>1</x:v>
      </x:c>
      <x:c r="J13" s="50" t="n">
        <x:f>IFERROR(H13/I13,0)</x:f>
        <x:v>0.6</x:v>
      </x:c>
      <x:c r="K13" s="51" t="n">
        <x:v>4.5</x:v>
      </x:c>
      <x:c r="L13" s="50" t="n">
        <x:f>J13*F13+K13</x:f>
        <x:v>8.1</x:v>
      </x:c>
      <x:c r="M13" s="50" t="n">
        <x:f>ROUNDUP(L13/0.704,2)</x:f>
        <x:v>11.51</x:v>
      </x:c>
      <x:c r="N13" s="51" t="n">
        <x:v>0.5</x:v>
      </x:c>
      <x:c r="O13" s="50" t="n">
        <x:f>CEILING(M13+N13,0.1)</x:f>
        <x:v>12.100000000000001</x:v>
      </x:c>
      <x:c r="P13" s="51" t="n">
        <x:v>2</x:v>
      </x:c>
      <x:c r="Q13" s="50" t="n">
        <x:f>CEILING(M13+P13,0.1)</x:f>
        <x:v>13.600000000000001</x:v>
      </x:c>
      <x:c r="R13" s="54" t="n">
        <x:v>6</x:v>
      </x:c>
      <x:c r="S13" s="56" t="str">
        <x:f>IF(O13&lt;M13,"低于保本","可上架")</x:f>
        <x:v>可上架</x:v>
      </x:c>
      <x:c r="T13" s="48" t="str"/>
    </x:row>
    <x:row r="14">
      <x:c r="A14" s="6" t="str">
        <x:v>云南百合王新店样板</x:v>
      </x:c>
      <x:c r="B14" s="7" t="str">
        <x:v>云南百合王</x:v>
      </x:c>
      <x:c r="C14" s="7" t="str">
        <x:v>百合</x:v>
      </x:c>
      <x:c r="D14" s="7" t="str">
        <x:v>粉百合</x:v>
      </x:c>
      <x:c r="E14" s="7" t="str">
        <x:v>粉百合8朵</x:v>
      </x:c>
      <x:c r="F14" s="54" t="n">
        <x:v>8</x:v>
      </x:c>
      <x:c r="G14" s="54" t="n">
        <x:v>10000</x:v>
      </x:c>
      <x:c r="H14" s="50" t="n">
        <x:v>0.6</x:v>
      </x:c>
      <x:c r="I14" s="50" t="n">
        <x:v>1</x:v>
      </x:c>
      <x:c r="J14" s="50" t="n">
        <x:f>IFERROR(H14/I14,0)</x:f>
        <x:v>0.6</x:v>
      </x:c>
      <x:c r="K14" s="51" t="n">
        <x:v>4.5</x:v>
      </x:c>
      <x:c r="L14" s="50" t="n">
        <x:f>J14*F14+K14</x:f>
        <x:v>9.3</x:v>
      </x:c>
      <x:c r="M14" s="50" t="n">
        <x:f>ROUNDUP(L14/0.704,2)</x:f>
        <x:v>13.22</x:v>
      </x:c>
      <x:c r="N14" s="51" t="n">
        <x:v>0.5</x:v>
      </x:c>
      <x:c r="O14" s="50" t="n">
        <x:f>CEILING(M14+N14,0.1)</x:f>
        <x:v>13.8</x:v>
      </x:c>
      <x:c r="P14" s="51" t="n">
        <x:v>2</x:v>
      </x:c>
      <x:c r="Q14" s="50" t="n">
        <x:f>CEILING(M14+P14,0.1)</x:f>
        <x:v>15.3</x:v>
      </x:c>
      <x:c r="R14" s="54" t="n">
        <x:v>6</x:v>
      </x:c>
      <x:c r="S14" s="56" t="str">
        <x:f>IF(O14&lt;M14,"低于保本","可上架")</x:f>
        <x:v>可上架</x:v>
      </x:c>
      <x:c r="T14" s="48" t="str"/>
    </x:row>
    <x:row r="15">
      <x:c r="A15" s="6" t="str">
        <x:v>云南百合王新店样板</x:v>
      </x:c>
      <x:c r="B15" s="7" t="str">
        <x:v>云南百合王</x:v>
      </x:c>
      <x:c r="C15" s="7" t="str">
        <x:v>百合</x:v>
      </x:c>
      <x:c r="D15" s="7" t="str">
        <x:v>粉百合</x:v>
      </x:c>
      <x:c r="E15" s="7" t="str">
        <x:v>粉百合10朵</x:v>
      </x:c>
      <x:c r="F15" s="54" t="n">
        <x:v>10</x:v>
      </x:c>
      <x:c r="G15" s="54" t="n">
        <x:v>10000</x:v>
      </x:c>
      <x:c r="H15" s="50" t="n">
        <x:v>0.6</x:v>
      </x:c>
      <x:c r="I15" s="50" t="n">
        <x:v>1</x:v>
      </x:c>
      <x:c r="J15" s="50" t="n">
        <x:f>IFERROR(H15/I15,0)</x:f>
        <x:v>0.6</x:v>
      </x:c>
      <x:c r="K15" s="51" t="n">
        <x:v>4.5</x:v>
      </x:c>
      <x:c r="L15" s="50" t="n">
        <x:f>J15*F15+K15</x:f>
        <x:v>10.5</x:v>
      </x:c>
      <x:c r="M15" s="50" t="n">
        <x:f>ROUNDUP(L15/0.704,2)</x:f>
        <x:v>14.92</x:v>
      </x:c>
      <x:c r="N15" s="51" t="n">
        <x:v>0.5</x:v>
      </x:c>
      <x:c r="O15" s="50" t="n">
        <x:f>CEILING(M15+N15,0.1)</x:f>
        <x:v>15.5</x:v>
      </x:c>
      <x:c r="P15" s="51" t="n">
        <x:v>2</x:v>
      </x:c>
      <x:c r="Q15" s="50" t="n">
        <x:f>CEILING(M15+P15,0.1)</x:f>
        <x:v>17</x:v>
      </x:c>
      <x:c r="R15" s="54" t="n">
        <x:v>6</x:v>
      </x:c>
      <x:c r="S15" s="56" t="str">
        <x:f>IF(O15&lt;M15,"低于保本","可上架")</x:f>
        <x:v>可上架</x:v>
      </x:c>
      <x:c r="T15" s="48" t="str"/>
    </x:row>
    <x:row r="16">
      <x:c r="A16" s="6" t="str">
        <x:v>云南百合王新店样板</x:v>
      </x:c>
      <x:c r="B16" s="7" t="str">
        <x:v>云南百合王</x:v>
      </x:c>
      <x:c r="C16" s="7" t="str">
        <x:v>百合</x:v>
      </x:c>
      <x:c r="D16" s="7" t="str">
        <x:v>粉百合</x:v>
      </x:c>
      <x:c r="E16" s="7" t="str">
        <x:v>粉百合12朵</x:v>
      </x:c>
      <x:c r="F16" s="54" t="n">
        <x:v>12</x:v>
      </x:c>
      <x:c r="G16" s="54" t="n">
        <x:v>10000</x:v>
      </x:c>
      <x:c r="H16" s="50" t="n">
        <x:v>0.6</x:v>
      </x:c>
      <x:c r="I16" s="50" t="n">
        <x:v>1</x:v>
      </x:c>
      <x:c r="J16" s="50" t="n">
        <x:f>IFERROR(H16/I16,0)</x:f>
        <x:v>0.6</x:v>
      </x:c>
      <x:c r="K16" s="51" t="n">
        <x:v>4.5</x:v>
      </x:c>
      <x:c r="L16" s="50" t="n">
        <x:f>J16*F16+K16</x:f>
        <x:v>11.7</x:v>
      </x:c>
      <x:c r="M16" s="50" t="n">
        <x:f>ROUNDUP(L16/0.704,2)</x:f>
        <x:v>16.62</x:v>
      </x:c>
      <x:c r="N16" s="51" t="n">
        <x:v>0.5</x:v>
      </x:c>
      <x:c r="O16" s="50" t="n">
        <x:f>CEILING(M16+N16,0.1)</x:f>
        <x:v>17.2</x:v>
      </x:c>
      <x:c r="P16" s="51" t="n">
        <x:v>2</x:v>
      </x:c>
      <x:c r="Q16" s="50" t="n">
        <x:f>CEILING(M16+P16,0.1)</x:f>
        <x:v>18.7</x:v>
      </x:c>
      <x:c r="R16" s="54" t="n">
        <x:v>6</x:v>
      </x:c>
      <x:c r="S16" s="56" t="str">
        <x:f>IF(O16&lt;M16,"低于保本","可上架")</x:f>
        <x:v>可上架</x:v>
      </x:c>
      <x:c r="T16" s="48" t="str"/>
    </x:row>
    <x:row r="17">
      <x:c r="A17" s="6" t="str">
        <x:v>云南百合王新店样板</x:v>
      </x:c>
      <x:c r="B17" s="7" t="str">
        <x:v>云南百合王</x:v>
      </x:c>
      <x:c r="C17" s="7" t="str">
        <x:v>百合</x:v>
      </x:c>
      <x:c r="D17" s="7" t="str">
        <x:v>红百合</x:v>
      </x:c>
      <x:c r="E17" s="7" t="str">
        <x:v>红百合6朵</x:v>
      </x:c>
      <x:c r="F17" s="54" t="n">
        <x:v>6</x:v>
      </x:c>
      <x:c r="G17" s="54" t="n">
        <x:v>10000</x:v>
      </x:c>
      <x:c r="H17" s="50" t="n">
        <x:v>0.6</x:v>
      </x:c>
      <x:c r="I17" s="50" t="n">
        <x:v>1</x:v>
      </x:c>
      <x:c r="J17" s="50" t="n">
        <x:f>IFERROR(H17/I17,0)</x:f>
        <x:v>0.6</x:v>
      </x:c>
      <x:c r="K17" s="51" t="n">
        <x:v>4.5</x:v>
      </x:c>
      <x:c r="L17" s="50" t="n">
        <x:f>J17*F17+K17</x:f>
        <x:v>8.1</x:v>
      </x:c>
      <x:c r="M17" s="50" t="n">
        <x:f>ROUNDUP(L17/0.704,2)</x:f>
        <x:v>11.51</x:v>
      </x:c>
      <x:c r="N17" s="51" t="n">
        <x:v>0.5</x:v>
      </x:c>
      <x:c r="O17" s="50" t="n">
        <x:f>CEILING(M17+N17,0.1)</x:f>
        <x:v>12.100000000000001</x:v>
      </x:c>
      <x:c r="P17" s="51" t="n">
        <x:v>2</x:v>
      </x:c>
      <x:c r="Q17" s="50" t="n">
        <x:f>CEILING(M17+P17,0.1)</x:f>
        <x:v>13.600000000000001</x:v>
      </x:c>
      <x:c r="R17" s="54" t="n">
        <x:v>6</x:v>
      </x:c>
      <x:c r="S17" s="56" t="str">
        <x:f>IF(O17&lt;M17,"低于保本","可上架")</x:f>
        <x:v>可上架</x:v>
      </x:c>
      <x:c r="T17" s="48" t="str"/>
    </x:row>
    <x:row r="18">
      <x:c r="A18" s="6" t="str">
        <x:v>云南百合王新店样板</x:v>
      </x:c>
      <x:c r="B18" s="7" t="str">
        <x:v>云南百合王</x:v>
      </x:c>
      <x:c r="C18" s="7" t="str">
        <x:v>百合</x:v>
      </x:c>
      <x:c r="D18" s="7" t="str">
        <x:v>红百合</x:v>
      </x:c>
      <x:c r="E18" s="7" t="str">
        <x:v>红百合8朵</x:v>
      </x:c>
      <x:c r="F18" s="54" t="n">
        <x:v>8</x:v>
      </x:c>
      <x:c r="G18" s="54" t="n">
        <x:v>10000</x:v>
      </x:c>
      <x:c r="H18" s="50" t="n">
        <x:v>0.6</x:v>
      </x:c>
      <x:c r="I18" s="50" t="n">
        <x:v>1</x:v>
      </x:c>
      <x:c r="J18" s="50" t="n">
        <x:f>IFERROR(H18/I18,0)</x:f>
        <x:v>0.6</x:v>
      </x:c>
      <x:c r="K18" s="51" t="n">
        <x:v>4.5</x:v>
      </x:c>
      <x:c r="L18" s="50" t="n">
        <x:f>J18*F18+K18</x:f>
        <x:v>9.3</x:v>
      </x:c>
      <x:c r="M18" s="50" t="n">
        <x:f>ROUNDUP(L18/0.704,2)</x:f>
        <x:v>13.22</x:v>
      </x:c>
      <x:c r="N18" s="51" t="n">
        <x:v>0.5</x:v>
      </x:c>
      <x:c r="O18" s="50" t="n">
        <x:f>CEILING(M18+N18,0.1)</x:f>
        <x:v>13.8</x:v>
      </x:c>
      <x:c r="P18" s="51" t="n">
        <x:v>2</x:v>
      </x:c>
      <x:c r="Q18" s="50" t="n">
        <x:f>CEILING(M18+P18,0.1)</x:f>
        <x:v>15.3</x:v>
      </x:c>
      <x:c r="R18" s="54" t="n">
        <x:v>6</x:v>
      </x:c>
      <x:c r="S18" s="56" t="str">
        <x:f>IF(O18&lt;M18,"低于保本","可上架")</x:f>
        <x:v>可上架</x:v>
      </x:c>
      <x:c r="T18" s="48" t="str"/>
    </x:row>
    <x:row r="19">
      <x:c r="A19" s="6" t="str">
        <x:v>云南百合王新店样板</x:v>
      </x:c>
      <x:c r="B19" s="7" t="str">
        <x:v>云南百合王</x:v>
      </x:c>
      <x:c r="C19" s="7" t="str">
        <x:v>百合</x:v>
      </x:c>
      <x:c r="D19" s="7" t="str">
        <x:v>红百合</x:v>
      </x:c>
      <x:c r="E19" s="7" t="str">
        <x:v>红百合10朵</x:v>
      </x:c>
      <x:c r="F19" s="54" t="n">
        <x:v>10</x:v>
      </x:c>
      <x:c r="G19" s="54" t="n">
        <x:v>10000</x:v>
      </x:c>
      <x:c r="H19" s="50" t="n">
        <x:v>0.6</x:v>
      </x:c>
      <x:c r="I19" s="50" t="n">
        <x:v>1</x:v>
      </x:c>
      <x:c r="J19" s="50" t="n">
        <x:f>IFERROR(H19/I19,0)</x:f>
        <x:v>0.6</x:v>
      </x:c>
      <x:c r="K19" s="51" t="n">
        <x:v>4.5</x:v>
      </x:c>
      <x:c r="L19" s="50" t="n">
        <x:f>J19*F19+K19</x:f>
        <x:v>10.5</x:v>
      </x:c>
      <x:c r="M19" s="50" t="n">
        <x:f>ROUNDUP(L19/0.704,2)</x:f>
        <x:v>14.92</x:v>
      </x:c>
      <x:c r="N19" s="51" t="n">
        <x:v>0.5</x:v>
      </x:c>
      <x:c r="O19" s="50" t="n">
        <x:f>CEILING(M19+N19,0.1)</x:f>
        <x:v>15.5</x:v>
      </x:c>
      <x:c r="P19" s="51" t="n">
        <x:v>2</x:v>
      </x:c>
      <x:c r="Q19" s="50" t="n">
        <x:f>CEILING(M19+P19,0.1)</x:f>
        <x:v>17</x:v>
      </x:c>
      <x:c r="R19" s="54" t="n">
        <x:v>6</x:v>
      </x:c>
      <x:c r="S19" s="56" t="str">
        <x:f>IF(O19&lt;M19,"低于保本","可上架")</x:f>
        <x:v>可上架</x:v>
      </x:c>
      <x:c r="T19" s="48" t="str"/>
    </x:row>
    <x:row r="20">
      <x:c r="A20" s="6" t="str">
        <x:v>云南百合王新店样板</x:v>
      </x:c>
      <x:c r="B20" s="7" t="str">
        <x:v>云南百合王</x:v>
      </x:c>
      <x:c r="C20" s="7" t="str">
        <x:v>百合</x:v>
      </x:c>
      <x:c r="D20" s="7" t="str">
        <x:v>红百合</x:v>
      </x:c>
      <x:c r="E20" s="7" t="str">
        <x:v>红百合12朵</x:v>
      </x:c>
      <x:c r="F20" s="54" t="n">
        <x:v>12</x:v>
      </x:c>
      <x:c r="G20" s="54" t="n">
        <x:v>10000</x:v>
      </x:c>
      <x:c r="H20" s="50" t="n">
        <x:v>0.6</x:v>
      </x:c>
      <x:c r="I20" s="50" t="n">
        <x:v>1</x:v>
      </x:c>
      <x:c r="J20" s="50" t="n">
        <x:f>IFERROR(H20/I20,0)</x:f>
        <x:v>0.6</x:v>
      </x:c>
      <x:c r="K20" s="51" t="n">
        <x:v>4.5</x:v>
      </x:c>
      <x:c r="L20" s="50" t="n">
        <x:f>J20*F20+K20</x:f>
        <x:v>11.7</x:v>
      </x:c>
      <x:c r="M20" s="50" t="n">
        <x:f>ROUNDUP(L20/0.704,2)</x:f>
        <x:v>16.62</x:v>
      </x:c>
      <x:c r="N20" s="51" t="n">
        <x:v>0.5</x:v>
      </x:c>
      <x:c r="O20" s="50" t="n">
        <x:f>CEILING(M20+N20,0.1)</x:f>
        <x:v>17.2</x:v>
      </x:c>
      <x:c r="P20" s="51" t="n">
        <x:v>2</x:v>
      </x:c>
      <x:c r="Q20" s="50" t="n">
        <x:f>CEILING(M20+P20,0.1)</x:f>
        <x:v>18.7</x:v>
      </x:c>
      <x:c r="R20" s="54" t="n">
        <x:v>6</x:v>
      </x:c>
      <x:c r="S20" s="56" t="str">
        <x:f>IF(O20&lt;M20,"低于保本","可上架")</x:f>
        <x:v>可上架</x:v>
      </x:c>
      <x:c r="T20" s="48" t="str"/>
    </x:row>
    <x:row r="21">
      <x:c r="A21" s="6" t="str">
        <x:v>云南百合王新店样板</x:v>
      </x:c>
      <x:c r="B21" s="7" t="str">
        <x:v>云南百合王</x:v>
      </x:c>
      <x:c r="C21" s="7" t="str">
        <x:v>百合</x:v>
      </x:c>
      <x:c r="D21" s="7" t="str">
        <x:v>随机百合</x:v>
      </x:c>
      <x:c r="E21" s="7" t="str">
        <x:v>随机百合6朵</x:v>
      </x:c>
      <x:c r="F21" s="54" t="n">
        <x:v>6</x:v>
      </x:c>
      <x:c r="G21" s="54" t="n">
        <x:v>10000</x:v>
      </x:c>
      <x:c r="H21" s="50" t="n">
        <x:v>0.5</x:v>
      </x:c>
      <x:c r="I21" s="50" t="n">
        <x:v>1</x:v>
      </x:c>
      <x:c r="J21" s="50" t="n">
        <x:f>IFERROR(H21/I21,0)</x:f>
        <x:v>0.5</x:v>
      </x:c>
      <x:c r="K21" s="51" t="n">
        <x:v>4.5</x:v>
      </x:c>
      <x:c r="L21" s="50" t="n">
        <x:f>J21*F21+K21</x:f>
        <x:v>7.5</x:v>
      </x:c>
      <x:c r="M21" s="50" t="n">
        <x:f>ROUNDUP(L21/0.704,2)</x:f>
        <x:v>10.66</x:v>
      </x:c>
      <x:c r="N21" s="51" t="n">
        <x:v>0.5</x:v>
      </x:c>
      <x:c r="O21" s="50" t="n">
        <x:f>CEILING(M21+N21,0.1)</x:f>
        <x:v>11.200000000000001</x:v>
      </x:c>
      <x:c r="P21" s="51" t="n">
        <x:v>2</x:v>
      </x:c>
      <x:c r="Q21" s="50" t="n">
        <x:f>CEILING(M21+P21,0.1)</x:f>
        <x:v>12.700000000000001</x:v>
      </x:c>
      <x:c r="R21" s="54" t="n">
        <x:v>6</x:v>
      </x:c>
      <x:c r="S21" s="56" t="str">
        <x:f>IF(O21&lt;M21,"低于保本","可上架")</x:f>
        <x:v>可上架</x:v>
      </x:c>
      <x:c r="T21" s="48" t="str"/>
    </x:row>
    <x:row r="22">
      <x:c r="A22" s="6" t="str">
        <x:v>云南百合王新店样板</x:v>
      </x:c>
      <x:c r="B22" s="7" t="str">
        <x:v>云南百合王</x:v>
      </x:c>
      <x:c r="C22" s="7" t="str">
        <x:v>百合</x:v>
      </x:c>
      <x:c r="D22" s="7" t="str">
        <x:v>随机百合</x:v>
      </x:c>
      <x:c r="E22" s="7" t="str">
        <x:v>随机百合8朵</x:v>
      </x:c>
      <x:c r="F22" s="54" t="n">
        <x:v>8</x:v>
      </x:c>
      <x:c r="G22" s="54" t="n">
        <x:v>10000</x:v>
      </x:c>
      <x:c r="H22" s="50" t="n">
        <x:v>0.5</x:v>
      </x:c>
      <x:c r="I22" s="50" t="n">
        <x:v>1</x:v>
      </x:c>
      <x:c r="J22" s="50" t="n">
        <x:f>IFERROR(H22/I22,0)</x:f>
        <x:v>0.5</x:v>
      </x:c>
      <x:c r="K22" s="51" t="n">
        <x:v>4.5</x:v>
      </x:c>
      <x:c r="L22" s="50" t="n">
        <x:f>J22*F22+K22</x:f>
        <x:v>8.5</x:v>
      </x:c>
      <x:c r="M22" s="50" t="n">
        <x:f>ROUNDUP(L22/0.704,2)</x:f>
        <x:v>12.08</x:v>
      </x:c>
      <x:c r="N22" s="51" t="n">
        <x:v>0.5</x:v>
      </x:c>
      <x:c r="O22" s="50" t="n">
        <x:f>CEILING(M22+N22,0.1)</x:f>
        <x:v>12.600000000000001</x:v>
      </x:c>
      <x:c r="P22" s="51" t="n">
        <x:v>2</x:v>
      </x:c>
      <x:c r="Q22" s="50" t="n">
        <x:f>CEILING(M22+P22,0.1)</x:f>
        <x:v>14.100000000000001</x:v>
      </x:c>
      <x:c r="R22" s="54" t="n">
        <x:v>6</x:v>
      </x:c>
      <x:c r="S22" s="56" t="str">
        <x:f>IF(O22&lt;M22,"低于保本","可上架")</x:f>
        <x:v>可上架</x:v>
      </x:c>
      <x:c r="T22" s="48" t="str"/>
    </x:row>
    <x:row r="23">
      <x:c r="A23" s="6" t="str">
        <x:v>云南百合王新店样板</x:v>
      </x:c>
      <x:c r="B23" s="7" t="str">
        <x:v>云南百合王</x:v>
      </x:c>
      <x:c r="C23" s="7" t="str">
        <x:v>百合</x:v>
      </x:c>
      <x:c r="D23" s="7" t="str">
        <x:v>随机百合</x:v>
      </x:c>
      <x:c r="E23" s="7" t="str">
        <x:v>随机百合10朵</x:v>
      </x:c>
      <x:c r="F23" s="54" t="n">
        <x:v>10</x:v>
      </x:c>
      <x:c r="G23" s="54" t="n">
        <x:v>10000</x:v>
      </x:c>
      <x:c r="H23" s="50" t="n">
        <x:v>0.5</x:v>
      </x:c>
      <x:c r="I23" s="50" t="n">
        <x:v>1</x:v>
      </x:c>
      <x:c r="J23" s="50" t="n">
        <x:f>IFERROR(H23/I23,0)</x:f>
        <x:v>0.5</x:v>
      </x:c>
      <x:c r="K23" s="51" t="n">
        <x:v>4.5</x:v>
      </x:c>
      <x:c r="L23" s="50" t="n">
        <x:f>J23*F23+K23</x:f>
        <x:v>9.5</x:v>
      </x:c>
      <x:c r="M23" s="50" t="n">
        <x:f>ROUNDUP(L23/0.704,2)</x:f>
        <x:v>13.5</x:v>
      </x:c>
      <x:c r="N23" s="51" t="n">
        <x:v>0.5</x:v>
      </x:c>
      <x:c r="O23" s="50" t="n">
        <x:f>CEILING(M23+N23,0.1)</x:f>
        <x:v>14</x:v>
      </x:c>
      <x:c r="P23" s="51" t="n">
        <x:v>2</x:v>
      </x:c>
      <x:c r="Q23" s="50" t="n">
        <x:f>CEILING(M23+P23,0.1)</x:f>
        <x:v>15.5</x:v>
      </x:c>
      <x:c r="R23" s="54" t="n">
        <x:v>6</x:v>
      </x:c>
      <x:c r="S23" s="56" t="str">
        <x:f>IF(O23&lt;M23,"低于保本","可上架")</x:f>
        <x:v>可上架</x:v>
      </x:c>
      <x:c r="T23" s="48" t="str"/>
    </x:row>
    <x:row r="24">
      <x:c r="A24" s="6" t="str">
        <x:v>云南百合王新店样板</x:v>
      </x:c>
      <x:c r="B24" s="7" t="str">
        <x:v>云南百合王</x:v>
      </x:c>
      <x:c r="C24" s="7" t="str">
        <x:v>百合</x:v>
      </x:c>
      <x:c r="D24" s="7" t="str">
        <x:v>随机百合</x:v>
      </x:c>
      <x:c r="E24" s="7" t="str">
        <x:v>随机百合12朵</x:v>
      </x:c>
      <x:c r="F24" s="54" t="n">
        <x:v>12</x:v>
      </x:c>
      <x:c r="G24" s="54" t="n">
        <x:v>10000</x:v>
      </x:c>
      <x:c r="H24" s="50" t="n">
        <x:v>0.5</x:v>
      </x:c>
      <x:c r="I24" s="50" t="n">
        <x:v>1</x:v>
      </x:c>
      <x:c r="J24" s="50" t="n">
        <x:f>IFERROR(H24/I24,0)</x:f>
        <x:v>0.5</x:v>
      </x:c>
      <x:c r="K24" s="51" t="n">
        <x:v>4.5</x:v>
      </x:c>
      <x:c r="L24" s="50" t="n">
        <x:f>J24*F24+K24</x:f>
        <x:v>10.5</x:v>
      </x:c>
      <x:c r="M24" s="50" t="n">
        <x:f>ROUNDUP(L24/0.704,2)</x:f>
        <x:v>14.92</x:v>
      </x:c>
      <x:c r="N24" s="51" t="n">
        <x:v>0.5</x:v>
      </x:c>
      <x:c r="O24" s="50" t="n">
        <x:f>CEILING(M24+N24,0.1)</x:f>
        <x:v>15.5</x:v>
      </x:c>
      <x:c r="P24" s="51" t="n">
        <x:v>2</x:v>
      </x:c>
      <x:c r="Q24" s="50" t="n">
        <x:f>CEILING(M24+P24,0.1)</x:f>
        <x:v>17</x:v>
      </x:c>
      <x:c r="R24" s="54" t="n">
        <x:v>6</x:v>
      </x:c>
      <x:c r="S24" s="56" t="str">
        <x:f>IF(O24&lt;M24,"低于保本","可上架")</x:f>
        <x:v>可上架</x:v>
      </x:c>
      <x:c r="T24" s="48" t="str"/>
    </x:row>
    <x:row r="25">
      <x:c r="A25" s="6" t="str">
        <x:v>云南百合王新店样板</x:v>
      </x:c>
      <x:c r="B25" s="7" t="str">
        <x:v>云南百合王</x:v>
      </x:c>
      <x:c r="C25" s="7" t="str">
        <x:v>百合</x:v>
      </x:c>
      <x:c r="D25" s="7" t="str">
        <x:v>重瓣百合</x:v>
      </x:c>
      <x:c r="E25" s="7" t="str">
        <x:v>重瓣百合6朵</x:v>
      </x:c>
      <x:c r="F25" s="54" t="n">
        <x:v>6</x:v>
      </x:c>
      <x:c r="G25" s="54" t="n">
        <x:v>10000</x:v>
      </x:c>
      <x:c r="H25" s="50" t="n">
        <x:v>1</x:v>
      </x:c>
      <x:c r="I25" s="50" t="n">
        <x:v>1</x:v>
      </x:c>
      <x:c r="J25" s="50" t="n">
        <x:f>IFERROR(H25/I25,0)</x:f>
        <x:v>1</x:v>
      </x:c>
      <x:c r="K25" s="51" t="n">
        <x:v>4.5</x:v>
      </x:c>
      <x:c r="L25" s="50" t="n">
        <x:f>J25*F25+K25</x:f>
        <x:v>10.5</x:v>
      </x:c>
      <x:c r="M25" s="50" t="n">
        <x:f>ROUNDUP(L25/0.704,2)</x:f>
        <x:v>14.92</x:v>
      </x:c>
      <x:c r="N25" s="51" t="n">
        <x:v>0.5</x:v>
      </x:c>
      <x:c r="O25" s="50" t="n">
        <x:f>CEILING(M25+N25,0.1)</x:f>
        <x:v>15.5</x:v>
      </x:c>
      <x:c r="P25" s="51" t="n">
        <x:v>2</x:v>
      </x:c>
      <x:c r="Q25" s="50" t="n">
        <x:f>CEILING(M25+P25,0.1)</x:f>
        <x:v>17</x:v>
      </x:c>
      <x:c r="R25" s="54" t="n">
        <x:v>6</x:v>
      </x:c>
      <x:c r="S25" s="56" t="str">
        <x:f>IF(O25&lt;M25,"低于保本","可上架")</x:f>
        <x:v>可上架</x:v>
      </x:c>
      <x:c r="T25" s="48" t="str"/>
    </x:row>
    <x:row r="26">
      <x:c r="A26" s="6" t="str">
        <x:v>云南百合王新店样板</x:v>
      </x:c>
      <x:c r="B26" s="7" t="str">
        <x:v>云南百合王</x:v>
      </x:c>
      <x:c r="C26" s="7" t="str">
        <x:v>百合</x:v>
      </x:c>
      <x:c r="D26" s="7" t="str">
        <x:v>重瓣百合</x:v>
      </x:c>
      <x:c r="E26" s="7" t="str">
        <x:v>重瓣百合8朵</x:v>
      </x:c>
      <x:c r="F26" s="54" t="n">
        <x:v>8</x:v>
      </x:c>
      <x:c r="G26" s="54" t="n">
        <x:v>10000</x:v>
      </x:c>
      <x:c r="H26" s="50" t="n">
        <x:v>1</x:v>
      </x:c>
      <x:c r="I26" s="50" t="n">
        <x:v>1</x:v>
      </x:c>
      <x:c r="J26" s="50" t="n">
        <x:f>IFERROR(H26/I26,0)</x:f>
        <x:v>1</x:v>
      </x:c>
      <x:c r="K26" s="51" t="n">
        <x:v>4.5</x:v>
      </x:c>
      <x:c r="L26" s="50" t="n">
        <x:f>J26*F26+K26</x:f>
        <x:v>12.5</x:v>
      </x:c>
      <x:c r="M26" s="50" t="n">
        <x:f>ROUNDUP(L26/0.704,2)</x:f>
        <x:v>17.76</x:v>
      </x:c>
      <x:c r="N26" s="51" t="n">
        <x:v>0.5</x:v>
      </x:c>
      <x:c r="O26" s="50" t="n">
        <x:f>CEILING(M26+N26,0.1)</x:f>
        <x:v>18.3</x:v>
      </x:c>
      <x:c r="P26" s="51" t="n">
        <x:v>2</x:v>
      </x:c>
      <x:c r="Q26" s="50" t="n">
        <x:f>CEILING(M26+P26,0.1)</x:f>
        <x:v>19.8</x:v>
      </x:c>
      <x:c r="R26" s="54" t="n">
        <x:v>6</x:v>
      </x:c>
      <x:c r="S26" s="56" t="str">
        <x:f>IF(O26&lt;M26,"低于保本","可上架")</x:f>
        <x:v>可上架</x:v>
      </x:c>
      <x:c r="T26" s="48" t="str"/>
    </x:row>
    <x:row r="27">
      <x:c r="A27" s="6" t="str">
        <x:v>云南百合王新店样板</x:v>
      </x:c>
      <x:c r="B27" s="7" t="str">
        <x:v>云南百合王</x:v>
      </x:c>
      <x:c r="C27" s="7" t="str">
        <x:v>百合</x:v>
      </x:c>
      <x:c r="D27" s="7" t="str">
        <x:v>重瓣百合</x:v>
      </x:c>
      <x:c r="E27" s="7" t="str">
        <x:v>重瓣百合10朵</x:v>
      </x:c>
      <x:c r="F27" s="54" t="n">
        <x:v>10</x:v>
      </x:c>
      <x:c r="G27" s="54" t="n">
        <x:v>10000</x:v>
      </x:c>
      <x:c r="H27" s="50" t="n">
        <x:v>1</x:v>
      </x:c>
      <x:c r="I27" s="50" t="n">
        <x:v>1</x:v>
      </x:c>
      <x:c r="J27" s="50" t="n">
        <x:f>IFERROR(H27/I27,0)</x:f>
        <x:v>1</x:v>
      </x:c>
      <x:c r="K27" s="51" t="n">
        <x:v>4.5</x:v>
      </x:c>
      <x:c r="L27" s="50" t="n">
        <x:f>J27*F27+K27</x:f>
        <x:v>14.5</x:v>
      </x:c>
      <x:c r="M27" s="50" t="n">
        <x:f>ROUNDUP(L27/0.704,2)</x:f>
        <x:v>20.6</x:v>
      </x:c>
      <x:c r="N27" s="51" t="n">
        <x:v>0.5</x:v>
      </x:c>
      <x:c r="O27" s="50" t="n">
        <x:f>CEILING(M27+N27,0.1)</x:f>
        <x:v>21.1</x:v>
      </x:c>
      <x:c r="P27" s="51" t="n">
        <x:v>2</x:v>
      </x:c>
      <x:c r="Q27" s="50" t="n">
        <x:f>CEILING(M27+P27,0.1)</x:f>
        <x:v>22.6</x:v>
      </x:c>
      <x:c r="R27" s="54" t="n">
        <x:v>6</x:v>
      </x:c>
      <x:c r="S27" s="56" t="str">
        <x:f>IF(O27&lt;M27,"低于保本","可上架")</x:f>
        <x:v>可上架</x:v>
      </x:c>
      <x:c r="T27" s="48" t="str"/>
    </x:row>
    <x:row r="28">
      <x:c r="A28" s="6" t="str">
        <x:v>云南百合王新店样板</x:v>
      </x:c>
      <x:c r="B28" s="7" t="str">
        <x:v>云南百合王</x:v>
      </x:c>
      <x:c r="C28" s="7" t="str">
        <x:v>百合</x:v>
      </x:c>
      <x:c r="D28" s="7" t="str">
        <x:v>重瓣百合</x:v>
      </x:c>
      <x:c r="E28" s="7" t="str">
        <x:v>重瓣百合12朵</x:v>
      </x:c>
      <x:c r="F28" s="54" t="n">
        <x:v>12</x:v>
      </x:c>
      <x:c r="G28" s="54" t="n">
        <x:v>10000</x:v>
      </x:c>
      <x:c r="H28" s="50" t="n">
        <x:v>1</x:v>
      </x:c>
      <x:c r="I28" s="50" t="n">
        <x:v>1</x:v>
      </x:c>
      <x:c r="J28" s="50" t="n">
        <x:f>IFERROR(H28/I28,0)</x:f>
        <x:v>1</x:v>
      </x:c>
      <x:c r="K28" s="51" t="n">
        <x:v>4.5</x:v>
      </x:c>
      <x:c r="L28" s="50" t="n">
        <x:f>J28*F28+K28</x:f>
        <x:v>16.5</x:v>
      </x:c>
      <x:c r="M28" s="50" t="n">
        <x:f>ROUNDUP(L28/0.704,2)</x:f>
        <x:v>23.44</x:v>
      </x:c>
      <x:c r="N28" s="51" t="n">
        <x:v>0.5</x:v>
      </x:c>
      <x:c r="O28" s="50" t="n">
        <x:f>CEILING(M28+N28,0.1)</x:f>
        <x:v>24</x:v>
      </x:c>
      <x:c r="P28" s="51" t="n">
        <x:v>2</x:v>
      </x:c>
      <x:c r="Q28" s="50" t="n">
        <x:f>CEILING(M28+P28,0.1)</x:f>
        <x:v>25.5</x:v>
      </x:c>
      <x:c r="R28" s="54" t="n">
        <x:v>6</x:v>
      </x:c>
      <x:c r="S28" s="56" t="str">
        <x:f>IF(O28&lt;M28,"低于保本","可上架")</x:f>
        <x:v>可上架</x:v>
      </x:c>
      <x:c r="T28" s="48" t="str"/>
    </x:row>
    <x:row r="29">
      <x:c r="A29" s="6" t="str">
        <x:v>云南百合王新店样板</x:v>
      </x:c>
      <x:c r="B29" s="7" t="str">
        <x:v>云南百合王</x:v>
      </x:c>
      <x:c r="C29" s="7" t="str">
        <x:v>百合</x:v>
      </x:c>
      <x:c r="D29" s="7" t="str">
        <x:v>单头百合</x:v>
      </x:c>
      <x:c r="E29" s="7" t="str">
        <x:v>单头百合6朵</x:v>
      </x:c>
      <x:c r="F29" s="54" t="n">
        <x:v>6</x:v>
      </x:c>
      <x:c r="G29" s="54" t="n">
        <x:v>10000</x:v>
      </x:c>
      <x:c r="H29" s="50" t="n">
        <x:v>0.7</x:v>
      </x:c>
      <x:c r="I29" s="50" t="n">
        <x:v>1</x:v>
      </x:c>
      <x:c r="J29" s="50" t="n">
        <x:f>IFERROR(H29/I29,0)</x:f>
        <x:v>0.7</x:v>
      </x:c>
      <x:c r="K29" s="51" t="n">
        <x:v>4.5</x:v>
      </x:c>
      <x:c r="L29" s="50" t="n">
        <x:f>J29*F29+K29</x:f>
        <x:v>8.7</x:v>
      </x:c>
      <x:c r="M29" s="50" t="n">
        <x:f>ROUNDUP(L29/0.704,2)</x:f>
        <x:v>12.36</x:v>
      </x:c>
      <x:c r="N29" s="51" t="n">
        <x:v>0.5</x:v>
      </x:c>
      <x:c r="O29" s="50" t="n">
        <x:f>CEILING(M29+N29,0.1)</x:f>
        <x:v>12.9</x:v>
      </x:c>
      <x:c r="P29" s="51" t="n">
        <x:v>2</x:v>
      </x:c>
      <x:c r="Q29" s="50" t="n">
        <x:f>CEILING(M29+P29,0.1)</x:f>
        <x:v>14.4</x:v>
      </x:c>
      <x:c r="R29" s="54" t="n">
        <x:v>6</x:v>
      </x:c>
      <x:c r="S29" s="56" t="str">
        <x:f>IF(O29&lt;M29,"低于保本","可上架")</x:f>
        <x:v>可上架</x:v>
      </x:c>
      <x:c r="T29" s="48" t="str"/>
    </x:row>
    <x:row r="30">
      <x:c r="A30" s="6" t="str">
        <x:v>云南百合王新店样板</x:v>
      </x:c>
      <x:c r="B30" s="7" t="str">
        <x:v>云南百合王</x:v>
      </x:c>
      <x:c r="C30" s="7" t="str">
        <x:v>百合</x:v>
      </x:c>
      <x:c r="D30" s="7" t="str">
        <x:v>单头百合</x:v>
      </x:c>
      <x:c r="E30" s="7" t="str">
        <x:v>单头百合8朵</x:v>
      </x:c>
      <x:c r="F30" s="54" t="n">
        <x:v>8</x:v>
      </x:c>
      <x:c r="G30" s="54" t="n">
        <x:v>10000</x:v>
      </x:c>
      <x:c r="H30" s="50" t="n">
        <x:v>0.7</x:v>
      </x:c>
      <x:c r="I30" s="50" t="n">
        <x:v>1</x:v>
      </x:c>
      <x:c r="J30" s="50" t="n">
        <x:f>IFERROR(H30/I30,0)</x:f>
        <x:v>0.7</x:v>
      </x:c>
      <x:c r="K30" s="51" t="n">
        <x:v>4.5</x:v>
      </x:c>
      <x:c r="L30" s="50" t="n">
        <x:f>J30*F30+K30</x:f>
        <x:v>10.1</x:v>
      </x:c>
      <x:c r="M30" s="50" t="n">
        <x:f>ROUNDUP(L30/0.704,2)</x:f>
        <x:v>14.35</x:v>
      </x:c>
      <x:c r="N30" s="51" t="n">
        <x:v>0.5</x:v>
      </x:c>
      <x:c r="O30" s="50" t="n">
        <x:f>CEILING(M30+N30,0.1)</x:f>
        <x:v>14.9</x:v>
      </x:c>
      <x:c r="P30" s="51" t="n">
        <x:v>2</x:v>
      </x:c>
      <x:c r="Q30" s="50" t="n">
        <x:f>CEILING(M30+P30,0.1)</x:f>
        <x:v>16.400000000000002</x:v>
      </x:c>
      <x:c r="R30" s="54" t="n">
        <x:v>6</x:v>
      </x:c>
      <x:c r="S30" s="56" t="str">
        <x:f>IF(O30&lt;M30,"低于保本","可上架")</x:f>
        <x:v>可上架</x:v>
      </x:c>
      <x:c r="T30" s="48" t="str"/>
    </x:row>
    <x:row r="31">
      <x:c r="A31" s="6" t="str">
        <x:v>云南百合王新店样板</x:v>
      </x:c>
      <x:c r="B31" s="7" t="str">
        <x:v>云南百合王</x:v>
      </x:c>
      <x:c r="C31" s="7" t="str">
        <x:v>百合</x:v>
      </x:c>
      <x:c r="D31" s="7" t="str">
        <x:v>单头百合</x:v>
      </x:c>
      <x:c r="E31" s="7" t="str">
        <x:v>单头百合10朵</x:v>
      </x:c>
      <x:c r="F31" s="54" t="n">
        <x:v>10</x:v>
      </x:c>
      <x:c r="G31" s="54" t="n">
        <x:v>10000</x:v>
      </x:c>
      <x:c r="H31" s="50" t="n">
        <x:v>0.7</x:v>
      </x:c>
      <x:c r="I31" s="50" t="n">
        <x:v>1</x:v>
      </x:c>
      <x:c r="J31" s="50" t="n">
        <x:f>IFERROR(H31/I31,0)</x:f>
        <x:v>0.7</x:v>
      </x:c>
      <x:c r="K31" s="51" t="n">
        <x:v>4.5</x:v>
      </x:c>
      <x:c r="L31" s="50" t="n">
        <x:f>J31*F31+K31</x:f>
        <x:v>11.5</x:v>
      </x:c>
      <x:c r="M31" s="50" t="n">
        <x:f>ROUNDUP(L31/0.704,2)</x:f>
        <x:v>16.34</x:v>
      </x:c>
      <x:c r="N31" s="51" t="n">
        <x:v>0.5</x:v>
      </x:c>
      <x:c r="O31" s="50" t="n">
        <x:f>CEILING(M31+N31,0.1)</x:f>
        <x:v>16.900000000000002</x:v>
      </x:c>
      <x:c r="P31" s="51" t="n">
        <x:v>2</x:v>
      </x:c>
      <x:c r="Q31" s="50" t="n">
        <x:f>CEILING(M31+P31,0.1)</x:f>
        <x:v>18.400000000000002</x:v>
      </x:c>
      <x:c r="R31" s="54" t="n">
        <x:v>6</x:v>
      </x:c>
      <x:c r="S31" s="56" t="str">
        <x:f>IF(O31&lt;M31,"低于保本","可上架")</x:f>
        <x:v>可上架</x:v>
      </x:c>
      <x:c r="T31" s="48" t="str"/>
    </x:row>
    <x:row r="32">
      <x:c r="A32" s="6" t="str">
        <x:v>云南百合王新店样板</x:v>
      </x:c>
      <x:c r="B32" s="7" t="str">
        <x:v>云南百合王</x:v>
      </x:c>
      <x:c r="C32" s="7" t="str">
        <x:v>百合</x:v>
      </x:c>
      <x:c r="D32" s="7" t="str">
        <x:v>单头百合</x:v>
      </x:c>
      <x:c r="E32" s="7" t="str">
        <x:v>单头百合12朵</x:v>
      </x:c>
      <x:c r="F32" s="54" t="n">
        <x:v>12</x:v>
      </x:c>
      <x:c r="G32" s="54" t="n">
        <x:v>10000</x:v>
      </x:c>
      <x:c r="H32" s="50" t="n">
        <x:v>0.7</x:v>
      </x:c>
      <x:c r="I32" s="50" t="n">
        <x:v>1</x:v>
      </x:c>
      <x:c r="J32" s="50" t="n">
        <x:f>IFERROR(H32/I32,0)</x:f>
        <x:v>0.7</x:v>
      </x:c>
      <x:c r="K32" s="51" t="n">
        <x:v>4.5</x:v>
      </x:c>
      <x:c r="L32" s="50" t="n">
        <x:f>J32*F32+K32</x:f>
        <x:v>12.899999999999999</x:v>
      </x:c>
      <x:c r="M32" s="50" t="n">
        <x:f>ROUNDUP(L32/0.704,2)</x:f>
        <x:v>18.33</x:v>
      </x:c>
      <x:c r="N32" s="51" t="n">
        <x:v>0.5</x:v>
      </x:c>
      <x:c r="O32" s="50" t="n">
        <x:f>CEILING(M32+N32,0.1)</x:f>
        <x:v>18.900000000000002</x:v>
      </x:c>
      <x:c r="P32" s="51" t="n">
        <x:v>2</x:v>
      </x:c>
      <x:c r="Q32" s="50" t="n">
        <x:f>CEILING(M32+P32,0.1)</x:f>
        <x:v>20.400000000000002</x:v>
      </x:c>
      <x:c r="R32" s="54" t="n">
        <x:v>6</x:v>
      </x:c>
      <x:c r="S32" s="56" t="str">
        <x:f>IF(O32&lt;M32,"低于保本","可上架")</x:f>
        <x:v>可上架</x:v>
      </x:c>
      <x:c r="T32" s="48" t="str"/>
    </x:row>
    <x:row r="33">
      <x:c r="A33" s="6" t="str">
        <x:v>云南百合王新店样板</x:v>
      </x:c>
      <x:c r="B33" s="7" t="str">
        <x:v>云南百合王</x:v>
      </x:c>
      <x:c r="C33" s="7" t="str">
        <x:v>其他花材</x:v>
      </x:c>
      <x:c r="D33" s="7" t="str">
        <x:v>吸色单瓣</x:v>
      </x:c>
      <x:c r="E33" s="7" t="str">
        <x:v>吸色单瓣5支</x:v>
      </x:c>
      <x:c r="F33" s="54" t="n">
        <x:v>5</x:v>
      </x:c>
      <x:c r="G33" s="54" t="n">
        <x:v>10000</x:v>
      </x:c>
      <x:c r="H33" s="50" t="n">
        <x:v>0.65</x:v>
      </x:c>
      <x:c r="I33" s="50" t="n">
        <x:v>1</x:v>
      </x:c>
      <x:c r="J33" s="50" t="n">
        <x:f>IFERROR(H33/I33,0)</x:f>
        <x:v>0.65</x:v>
      </x:c>
      <x:c r="K33" s="51" t="n">
        <x:v>4.5</x:v>
      </x:c>
      <x:c r="L33" s="50" t="n">
        <x:f>J33*F33+K33</x:f>
        <x:v>7.75</x:v>
      </x:c>
      <x:c r="M33" s="50" t="n">
        <x:f>ROUNDUP(L33/0.704,2)</x:f>
        <x:v>11.01</x:v>
      </x:c>
      <x:c r="N33" s="51" t="n">
        <x:v>0.5</x:v>
      </x:c>
      <x:c r="O33" s="50" t="n">
        <x:f>CEILING(M33+N33,0.1)</x:f>
        <x:v>11.600000000000001</x:v>
      </x:c>
      <x:c r="P33" s="51" t="n">
        <x:v>2</x:v>
      </x:c>
      <x:c r="Q33" s="50" t="n">
        <x:f>CEILING(M33+P33,0.1)</x:f>
        <x:v>13.100000000000001</x:v>
      </x:c>
      <x:c r="R33" s="54" t="n">
        <x:v>6</x:v>
      </x:c>
      <x:c r="S33" s="56" t="str">
        <x:f>IF(O33&lt;M33,"低于保本","可上架")</x:f>
        <x:v>可上架</x:v>
      </x:c>
      <x:c r="T33" s="48" t="str"/>
    </x:row>
    <x:row r="34">
      <x:c r="A34" s="6" t="str">
        <x:v>云南百合王新店样板</x:v>
      </x:c>
      <x:c r="B34" s="7" t="str">
        <x:v>云南百合王</x:v>
      </x:c>
      <x:c r="C34" s="7" t="str">
        <x:v>其他花材</x:v>
      </x:c>
      <x:c r="D34" s="7" t="str">
        <x:v>吸色单瓣</x:v>
      </x:c>
      <x:c r="E34" s="7" t="str">
        <x:v>吸色单瓣10支</x:v>
      </x:c>
      <x:c r="F34" s="54" t="n">
        <x:v>10</x:v>
      </x:c>
      <x:c r="G34" s="54" t="n">
        <x:v>10000</x:v>
      </x:c>
      <x:c r="H34" s="50" t="n">
        <x:v>0.65</x:v>
      </x:c>
      <x:c r="I34" s="50" t="n">
        <x:v>1</x:v>
      </x:c>
      <x:c r="J34" s="50" t="n">
        <x:f>IFERROR(H34/I34,0)</x:f>
        <x:v>0.65</x:v>
      </x:c>
      <x:c r="K34" s="51" t="n">
        <x:v>4.5</x:v>
      </x:c>
      <x:c r="L34" s="50" t="n">
        <x:f>J34*F34+K34</x:f>
        <x:v>11</x:v>
      </x:c>
      <x:c r="M34" s="50" t="n">
        <x:f>ROUNDUP(L34/0.704,2)</x:f>
        <x:v>15.63</x:v>
      </x:c>
      <x:c r="N34" s="51" t="n">
        <x:v>0.5</x:v>
      </x:c>
      <x:c r="O34" s="50" t="n">
        <x:f>CEILING(M34+N34,0.1)</x:f>
        <x:v>16.2</x:v>
      </x:c>
      <x:c r="P34" s="51" t="n">
        <x:v>2</x:v>
      </x:c>
      <x:c r="Q34" s="50" t="n">
        <x:f>CEILING(M34+P34,0.1)</x:f>
        <x:v>17.7</x:v>
      </x:c>
      <x:c r="R34" s="54" t="n">
        <x:v>6</x:v>
      </x:c>
      <x:c r="S34" s="56" t="str">
        <x:f>IF(O34&lt;M34,"低于保本","可上架")</x:f>
        <x:v>可上架</x:v>
      </x:c>
      <x:c r="T34" s="48" t="str"/>
    </x:row>
    <x:row r="35">
      <x:c r="A35" s="6" t="str">
        <x:v>云南百合王新店样板</x:v>
      </x:c>
      <x:c r="B35" s="7" t="str">
        <x:v>云南百合王</x:v>
      </x:c>
      <x:c r="C35" s="7" t="str">
        <x:v>其他花材</x:v>
      </x:c>
      <x:c r="D35" s="7" t="str">
        <x:v>吸色单瓣</x:v>
      </x:c>
      <x:c r="E35" s="7" t="str">
        <x:v>吸色单瓣20支</x:v>
      </x:c>
      <x:c r="F35" s="54" t="n">
        <x:v>20</x:v>
      </x:c>
      <x:c r="G35" s="54" t="n">
        <x:v>10000</x:v>
      </x:c>
      <x:c r="H35" s="50" t="n">
        <x:v>0.65</x:v>
      </x:c>
      <x:c r="I35" s="50" t="n">
        <x:v>1</x:v>
      </x:c>
      <x:c r="J35" s="50" t="n">
        <x:f>IFERROR(H35/I35,0)</x:f>
        <x:v>0.65</x:v>
      </x:c>
      <x:c r="K35" s="51" t="n">
        <x:v>4.5</x:v>
      </x:c>
      <x:c r="L35" s="50" t="n">
        <x:f>J35*F35+K35</x:f>
        <x:v>17.5</x:v>
      </x:c>
      <x:c r="M35" s="50" t="n">
        <x:f>ROUNDUP(L35/0.704,2)</x:f>
        <x:v>24.86</x:v>
      </x:c>
      <x:c r="N35" s="51" t="n">
        <x:v>0.5</x:v>
      </x:c>
      <x:c r="O35" s="50" t="n">
        <x:f>CEILING(M35+N35,0.1)</x:f>
        <x:v>25.400000000000002</x:v>
      </x:c>
      <x:c r="P35" s="51" t="n">
        <x:v>2</x:v>
      </x:c>
      <x:c r="Q35" s="50" t="n">
        <x:f>CEILING(M35+P35,0.1)</x:f>
        <x:v>26.900000000000002</x:v>
      </x:c>
      <x:c r="R35" s="54" t="n">
        <x:v>6</x:v>
      </x:c>
      <x:c r="S35" s="56" t="str">
        <x:f>IF(O35&lt;M35,"低于保本","可上架")</x:f>
        <x:v>可上架</x:v>
      </x:c>
      <x:c r="T35" s="48" t="str"/>
    </x:row>
    <x:row r="36">
      <x:c r="A36" s="6" t="str">
        <x:v>云南百合王新店样板</x:v>
      </x:c>
      <x:c r="B36" s="7" t="str">
        <x:v>云南百合王</x:v>
      </x:c>
      <x:c r="C36" s="7" t="str">
        <x:v>玫瑰/按支</x:v>
      </x:c>
      <x:c r="D36" s="7" t="str">
        <x:v>红玫瑰</x:v>
      </x:c>
      <x:c r="E36" s="7" t="str">
        <x:v>红玫瑰10支</x:v>
      </x:c>
      <x:c r="F36" s="54" t="n">
        <x:v>10</x:v>
      </x:c>
      <x:c r="G36" s="54" t="n">
        <x:v>10000</x:v>
      </x:c>
      <x:c r="H36" s="50" t="n">
        <x:v>7</x:v>
      </x:c>
      <x:c r="I36" s="50" t="n">
        <x:v>20</x:v>
      </x:c>
      <x:c r="J36" s="50" t="n">
        <x:f>IFERROR(H36/I36,0)</x:f>
        <x:v>0.35</x:v>
      </x:c>
      <x:c r="K36" s="51" t="n">
        <x:v>5.5</x:v>
      </x:c>
      <x:c r="L36" s="50" t="n">
        <x:f>J36*F36+K36</x:f>
        <x:v>9</x:v>
      </x:c>
      <x:c r="M36" s="50" t="n">
        <x:f>ROUNDUP(L36/0.704,2)</x:f>
        <x:v>12.79</x:v>
      </x:c>
      <x:c r="N36" s="51" t="n">
        <x:v>0.5</x:v>
      </x:c>
      <x:c r="O36" s="50" t="n">
        <x:f>CEILING(M36+N36,0.1)</x:f>
        <x:v>13.3</x:v>
      </x:c>
      <x:c r="P36" s="51" t="n">
        <x:v>2</x:v>
      </x:c>
      <x:c r="Q36" s="50" t="n">
        <x:f>CEILING(M36+P36,0.1)</x:f>
        <x:v>14.8</x:v>
      </x:c>
      <x:c r="R36" s="54" t="n">
        <x:v>6</x:v>
      </x:c>
      <x:c r="S36" s="56" t="str">
        <x:f>IF(O36&lt;M36,"低于保本","可上架")</x:f>
        <x:v>可上架</x:v>
      </x:c>
      <x:c r="T36" s="48" t="str"/>
    </x:row>
    <x:row r="37">
      <x:c r="A37" s="6" t="str">
        <x:v>云南百合王新店样板</x:v>
      </x:c>
      <x:c r="B37" s="7" t="str">
        <x:v>云南百合王</x:v>
      </x:c>
      <x:c r="C37" s="7" t="str">
        <x:v>玫瑰/按支</x:v>
      </x:c>
      <x:c r="D37" s="7" t="str">
        <x:v>红玫瑰</x:v>
      </x:c>
      <x:c r="E37" s="7" t="str">
        <x:v>红玫瑰20支</x:v>
      </x:c>
      <x:c r="F37" s="54" t="n">
        <x:v>20</x:v>
      </x:c>
      <x:c r="G37" s="54" t="n">
        <x:v>10000</x:v>
      </x:c>
      <x:c r="H37" s="50" t="n">
        <x:v>7</x:v>
      </x:c>
      <x:c r="I37" s="50" t="n">
        <x:v>20</x:v>
      </x:c>
      <x:c r="J37" s="50" t="n">
        <x:f>IFERROR(H37/I37,0)</x:f>
        <x:v>0.35</x:v>
      </x:c>
      <x:c r="K37" s="51" t="n">
        <x:v>5.5</x:v>
      </x:c>
      <x:c r="L37" s="50" t="n">
        <x:f>J37*F37+K37</x:f>
        <x:v>12.5</x:v>
      </x:c>
      <x:c r="M37" s="50" t="n">
        <x:f>ROUNDUP(L37/0.704,2)</x:f>
        <x:v>17.76</x:v>
      </x:c>
      <x:c r="N37" s="51" t="n">
        <x:v>0.5</x:v>
      </x:c>
      <x:c r="O37" s="50" t="n">
        <x:f>CEILING(M37+N37,0.1)</x:f>
        <x:v>18.3</x:v>
      </x:c>
      <x:c r="P37" s="51" t="n">
        <x:v>2</x:v>
      </x:c>
      <x:c r="Q37" s="50" t="n">
        <x:f>CEILING(M37+P37,0.1)</x:f>
        <x:v>19.8</x:v>
      </x:c>
      <x:c r="R37" s="54" t="n">
        <x:v>6</x:v>
      </x:c>
      <x:c r="S37" s="56" t="str">
        <x:f>IF(O37&lt;M37,"低于保本","可上架")</x:f>
        <x:v>可上架</x:v>
      </x:c>
      <x:c r="T37" s="48" t="str"/>
    </x:row>
    <x:row r="38">
      <x:c r="A38" s="6" t="str">
        <x:v>云南百合王新店样板</x:v>
      </x:c>
      <x:c r="B38" s="7" t="str">
        <x:v>云南百合王</x:v>
      </x:c>
      <x:c r="C38" s="7" t="str">
        <x:v>玫瑰/按支</x:v>
      </x:c>
      <x:c r="D38" s="7" t="str">
        <x:v>戴安娜</x:v>
      </x:c>
      <x:c r="E38" s="7" t="str">
        <x:v>戴安娜10支</x:v>
      </x:c>
      <x:c r="F38" s="54" t="n">
        <x:v>10</x:v>
      </x:c>
      <x:c r="G38" s="54" t="n">
        <x:v>10000</x:v>
      </x:c>
      <x:c r="H38" s="50" t="n">
        <x:v>9</x:v>
      </x:c>
      <x:c r="I38" s="50" t="n">
        <x:v>20</x:v>
      </x:c>
      <x:c r="J38" s="50" t="n">
        <x:f>IFERROR(H38/I38,0)</x:f>
        <x:v>0.45</x:v>
      </x:c>
      <x:c r="K38" s="51" t="n">
        <x:v>5.5</x:v>
      </x:c>
      <x:c r="L38" s="50" t="n">
        <x:f>J38*F38+K38</x:f>
        <x:v>10</x:v>
      </x:c>
      <x:c r="M38" s="50" t="n">
        <x:f>ROUNDUP(L38/0.704,2)</x:f>
        <x:v>14.21</x:v>
      </x:c>
      <x:c r="N38" s="51" t="n">
        <x:v>0.5</x:v>
      </x:c>
      <x:c r="O38" s="50" t="n">
        <x:f>CEILING(M38+N38,0.1)</x:f>
        <x:v>14.8</x:v>
      </x:c>
      <x:c r="P38" s="51" t="n">
        <x:v>2</x:v>
      </x:c>
      <x:c r="Q38" s="50" t="n">
        <x:f>CEILING(M38+P38,0.1)</x:f>
        <x:v>16.3</x:v>
      </x:c>
      <x:c r="R38" s="54" t="n">
        <x:v>6</x:v>
      </x:c>
      <x:c r="S38" s="56" t="str">
        <x:f>IF(O38&lt;M38,"低于保本","可上架")</x:f>
        <x:v>可上架</x:v>
      </x:c>
      <x:c r="T38" s="48" t="str"/>
    </x:row>
    <x:row r="39">
      <x:c r="A39" s="6" t="str">
        <x:v>云南百合王新店样板</x:v>
      </x:c>
      <x:c r="B39" s="7" t="str">
        <x:v>云南百合王</x:v>
      </x:c>
      <x:c r="C39" s="7" t="str">
        <x:v>玫瑰/按支</x:v>
      </x:c>
      <x:c r="D39" s="7" t="str">
        <x:v>戴安娜</x:v>
      </x:c>
      <x:c r="E39" s="7" t="str">
        <x:v>戴安娜20支</x:v>
      </x:c>
      <x:c r="F39" s="54" t="n">
        <x:v>20</x:v>
      </x:c>
      <x:c r="G39" s="54" t="n">
        <x:v>10000</x:v>
      </x:c>
      <x:c r="H39" s="50" t="n">
        <x:v>9</x:v>
      </x:c>
      <x:c r="I39" s="50" t="n">
        <x:v>20</x:v>
      </x:c>
      <x:c r="J39" s="50" t="n">
        <x:f>IFERROR(H39/I39,0)</x:f>
        <x:v>0.45</x:v>
      </x:c>
      <x:c r="K39" s="51" t="n">
        <x:v>5.5</x:v>
      </x:c>
      <x:c r="L39" s="50" t="n">
        <x:f>J39*F39+K39</x:f>
        <x:v>14.5</x:v>
      </x:c>
      <x:c r="M39" s="50" t="n">
        <x:f>ROUNDUP(L39/0.704,2)</x:f>
        <x:v>20.6</x:v>
      </x:c>
      <x:c r="N39" s="51" t="n">
        <x:v>0.5</x:v>
      </x:c>
      <x:c r="O39" s="50" t="n">
        <x:f>CEILING(M39+N39,0.1)</x:f>
        <x:v>21.1</x:v>
      </x:c>
      <x:c r="P39" s="51" t="n">
        <x:v>2</x:v>
      </x:c>
      <x:c r="Q39" s="50" t="n">
        <x:f>CEILING(M39+P39,0.1)</x:f>
        <x:v>22.6</x:v>
      </x:c>
      <x:c r="R39" s="54" t="n">
        <x:v>6</x:v>
      </x:c>
      <x:c r="S39" s="56" t="str">
        <x:f>IF(O39&lt;M39,"低于保本","可上架")</x:f>
        <x:v>可上架</x:v>
      </x:c>
      <x:c r="T39" s="48" t="str"/>
    </x:row>
    <x:row r="40">
      <x:c r="A40" s="6" t="str">
        <x:v>云南百合王新店样板</x:v>
      </x:c>
      <x:c r="B40" s="7" t="str">
        <x:v>云南百合王</x:v>
      </x:c>
      <x:c r="C40" s="7" t="str">
        <x:v>玫瑰/按支</x:v>
      </x:c>
      <x:c r="D40" s="7" t="str">
        <x:v>猪小姐</x:v>
      </x:c>
      <x:c r="E40" s="7" t="str">
        <x:v>猪小姐10支</x:v>
      </x:c>
      <x:c r="F40" s="54" t="n">
        <x:v>10</x:v>
      </x:c>
      <x:c r="G40" s="54" t="n">
        <x:v>10000</x:v>
      </x:c>
      <x:c r="H40" s="50" t="n">
        <x:v>8</x:v>
      </x:c>
      <x:c r="I40" s="50" t="n">
        <x:v>20</x:v>
      </x:c>
      <x:c r="J40" s="50" t="n">
        <x:f>IFERROR(H40/I40,0)</x:f>
        <x:v>0.4</x:v>
      </x:c>
      <x:c r="K40" s="51" t="n">
        <x:v>5.5</x:v>
      </x:c>
      <x:c r="L40" s="50" t="n">
        <x:f>J40*F40+K40</x:f>
        <x:v>9.5</x:v>
      </x:c>
      <x:c r="M40" s="50" t="n">
        <x:f>ROUNDUP(L40/0.704,2)</x:f>
        <x:v>13.5</x:v>
      </x:c>
      <x:c r="N40" s="51" t="n">
        <x:v>0.5</x:v>
      </x:c>
      <x:c r="O40" s="50" t="n">
        <x:f>CEILING(M40+N40,0.1)</x:f>
        <x:v>14</x:v>
      </x:c>
      <x:c r="P40" s="51" t="n">
        <x:v>2</x:v>
      </x:c>
      <x:c r="Q40" s="50" t="n">
        <x:f>CEILING(M40+P40,0.1)</x:f>
        <x:v>15.5</x:v>
      </x:c>
      <x:c r="R40" s="54" t="n">
        <x:v>6</x:v>
      </x:c>
      <x:c r="S40" s="56" t="str">
        <x:f>IF(O40&lt;M40,"低于保本","可上架")</x:f>
        <x:v>可上架</x:v>
      </x:c>
      <x:c r="T40" s="48" t="str"/>
    </x:row>
    <x:row r="41">
      <x:c r="A41" s="6" t="str">
        <x:v>云南百合王新店样板</x:v>
      </x:c>
      <x:c r="B41" s="7" t="str">
        <x:v>云南百合王</x:v>
      </x:c>
      <x:c r="C41" s="7" t="str">
        <x:v>玫瑰/按支</x:v>
      </x:c>
      <x:c r="D41" s="7" t="str">
        <x:v>猪小姐</x:v>
      </x:c>
      <x:c r="E41" s="7" t="str">
        <x:v>猪小姐20支</x:v>
      </x:c>
      <x:c r="F41" s="54" t="n">
        <x:v>20</x:v>
      </x:c>
      <x:c r="G41" s="54" t="n">
        <x:v>10000</x:v>
      </x:c>
      <x:c r="H41" s="50" t="n">
        <x:v>8</x:v>
      </x:c>
      <x:c r="I41" s="50" t="n">
        <x:v>20</x:v>
      </x:c>
      <x:c r="J41" s="50" t="n">
        <x:f>IFERROR(H41/I41,0)</x:f>
        <x:v>0.4</x:v>
      </x:c>
      <x:c r="K41" s="51" t="n">
        <x:v>5.5</x:v>
      </x:c>
      <x:c r="L41" s="50" t="n">
        <x:f>J41*F41+K41</x:f>
        <x:v>13.5</x:v>
      </x:c>
      <x:c r="M41" s="50" t="n">
        <x:f>ROUNDUP(L41/0.704,2)</x:f>
        <x:v>19.18</x:v>
      </x:c>
      <x:c r="N41" s="51" t="n">
        <x:v>0.5</x:v>
      </x:c>
      <x:c r="O41" s="50" t="n">
        <x:f>CEILING(M41+N41,0.1)</x:f>
        <x:v>19.700000000000003</x:v>
      </x:c>
      <x:c r="P41" s="51" t="n">
        <x:v>2</x:v>
      </x:c>
      <x:c r="Q41" s="50" t="n">
        <x:f>CEILING(M41+P41,0.1)</x:f>
        <x:v>21.200000000000003</x:v>
      </x:c>
      <x:c r="R41" s="54" t="n">
        <x:v>6</x:v>
      </x:c>
      <x:c r="S41" s="56" t="str">
        <x:f>IF(O41&lt;M41,"低于保本","可上架")</x:f>
        <x:v>可上架</x:v>
      </x:c>
      <x:c r="T41" s="48" t="str"/>
    </x:row>
    <x:row r="42">
      <x:c r="A42" s="6" t="str">
        <x:v>云南百合王新店样板</x:v>
      </x:c>
      <x:c r="B42" s="7" t="str">
        <x:v>云南百合王</x:v>
      </x:c>
      <x:c r="C42" s="7" t="str">
        <x:v>玫瑰/按支</x:v>
      </x:c>
      <x:c r="D42" s="7" t="str">
        <x:v>卡布奇诺</x:v>
      </x:c>
      <x:c r="E42" s="7" t="str">
        <x:v>卡布奇诺10支</x:v>
      </x:c>
      <x:c r="F42" s="54" t="n">
        <x:v>10</x:v>
      </x:c>
      <x:c r="G42" s="54" t="n">
        <x:v>10000</x:v>
      </x:c>
      <x:c r="H42" s="50" t="n">
        <x:v>5</x:v>
      </x:c>
      <x:c r="I42" s="50" t="n">
        <x:v>20</x:v>
      </x:c>
      <x:c r="J42" s="50" t="n">
        <x:f>IFERROR(H42/I42,0)</x:f>
        <x:v>0.25</x:v>
      </x:c>
      <x:c r="K42" s="51" t="n">
        <x:v>5.5</x:v>
      </x:c>
      <x:c r="L42" s="50" t="n">
        <x:f>J42*F42+K42</x:f>
        <x:v>8</x:v>
      </x:c>
      <x:c r="M42" s="50" t="n">
        <x:f>ROUNDUP(L42/0.704,2)</x:f>
        <x:v>11.37</x:v>
      </x:c>
      <x:c r="N42" s="51" t="n">
        <x:v>0.5</x:v>
      </x:c>
      <x:c r="O42" s="50" t="n">
        <x:f>CEILING(M42+N42,0.1)</x:f>
        <x:v>11.9</x:v>
      </x:c>
      <x:c r="P42" s="51" t="n">
        <x:v>2</x:v>
      </x:c>
      <x:c r="Q42" s="50" t="n">
        <x:f>CEILING(M42+P42,0.1)</x:f>
        <x:v>13.4</x:v>
      </x:c>
      <x:c r="R42" s="54" t="n">
        <x:v>6</x:v>
      </x:c>
      <x:c r="S42" s="56" t="str">
        <x:f>IF(O42&lt;M42,"低于保本","可上架")</x:f>
        <x:v>可上架</x:v>
      </x:c>
      <x:c r="T42" s="48" t="str"/>
    </x:row>
    <x:row r="43">
      <x:c r="A43" s="6" t="str">
        <x:v>云南百合王新店样板</x:v>
      </x:c>
      <x:c r="B43" s="7" t="str">
        <x:v>云南百合王</x:v>
      </x:c>
      <x:c r="C43" s="7" t="str">
        <x:v>玫瑰/按支</x:v>
      </x:c>
      <x:c r="D43" s="7" t="str">
        <x:v>卡布奇诺</x:v>
      </x:c>
      <x:c r="E43" s="7" t="str">
        <x:v>卡布奇诺20支</x:v>
      </x:c>
      <x:c r="F43" s="54" t="n">
        <x:v>20</x:v>
      </x:c>
      <x:c r="G43" s="54" t="n">
        <x:v>10000</x:v>
      </x:c>
      <x:c r="H43" s="50" t="n">
        <x:v>5</x:v>
      </x:c>
      <x:c r="I43" s="50" t="n">
        <x:v>20</x:v>
      </x:c>
      <x:c r="J43" s="50" t="n">
        <x:f>IFERROR(H43/I43,0)</x:f>
        <x:v>0.25</x:v>
      </x:c>
      <x:c r="K43" s="51" t="n">
        <x:v>5.5</x:v>
      </x:c>
      <x:c r="L43" s="50" t="n">
        <x:f>J43*F43+K43</x:f>
        <x:v>10.5</x:v>
      </x:c>
      <x:c r="M43" s="50" t="n">
        <x:f>ROUNDUP(L43/0.704,2)</x:f>
        <x:v>14.92</x:v>
      </x:c>
      <x:c r="N43" s="51" t="n">
        <x:v>0.5</x:v>
      </x:c>
      <x:c r="O43" s="50" t="n">
        <x:f>CEILING(M43+N43,0.1)</x:f>
        <x:v>15.5</x:v>
      </x:c>
      <x:c r="P43" s="51" t="n">
        <x:v>2</x:v>
      </x:c>
      <x:c r="Q43" s="50" t="n">
        <x:f>CEILING(M43+P43,0.1)</x:f>
        <x:v>17</x:v>
      </x:c>
      <x:c r="R43" s="54" t="n">
        <x:v>6</x:v>
      </x:c>
      <x:c r="S43" s="56" t="str">
        <x:f>IF(O43&lt;M43,"低于保本","可上架")</x:f>
        <x:v>可上架</x:v>
      </x:c>
      <x:c r="T43" s="48" t="str"/>
    </x:row>
    <x:row r="44">
      <x:c r="A44" s="6" t="str">
        <x:v>云南百合王新店样板</x:v>
      </x:c>
      <x:c r="B44" s="7" t="str">
        <x:v>云南百合王</x:v>
      </x:c>
      <x:c r="C44" s="7" t="str">
        <x:v>玫瑰/按支</x:v>
      </x:c>
      <x:c r="D44" s="7" t="str">
        <x:v>艾莎</x:v>
      </x:c>
      <x:c r="E44" s="7" t="str">
        <x:v>艾莎10支</x:v>
      </x:c>
      <x:c r="F44" s="54" t="n">
        <x:v>10</x:v>
      </x:c>
      <x:c r="G44" s="54" t="n">
        <x:v>10000</x:v>
      </x:c>
      <x:c r="H44" s="50" t="n">
        <x:v>8</x:v>
      </x:c>
      <x:c r="I44" s="50" t="n">
        <x:v>20</x:v>
      </x:c>
      <x:c r="J44" s="50" t="n">
        <x:f>IFERROR(H44/I44,0)</x:f>
        <x:v>0.4</x:v>
      </x:c>
      <x:c r="K44" s="51" t="n">
        <x:v>5.5</x:v>
      </x:c>
      <x:c r="L44" s="50" t="n">
        <x:f>J44*F44+K44</x:f>
        <x:v>9.5</x:v>
      </x:c>
      <x:c r="M44" s="50" t="n">
        <x:f>ROUNDUP(L44/0.704,2)</x:f>
        <x:v>13.5</x:v>
      </x:c>
      <x:c r="N44" s="51" t="n">
        <x:v>0.5</x:v>
      </x:c>
      <x:c r="O44" s="50" t="n">
        <x:f>CEILING(M44+N44,0.1)</x:f>
        <x:v>14</x:v>
      </x:c>
      <x:c r="P44" s="51" t="n">
        <x:v>2</x:v>
      </x:c>
      <x:c r="Q44" s="50" t="n">
        <x:f>CEILING(M44+P44,0.1)</x:f>
        <x:v>15.5</x:v>
      </x:c>
      <x:c r="R44" s="54" t="n">
        <x:v>6</x:v>
      </x:c>
      <x:c r="S44" s="56" t="str">
        <x:f>IF(O44&lt;M44,"低于保本","可上架")</x:f>
        <x:v>可上架</x:v>
      </x:c>
      <x:c r="T44" s="48" t="str"/>
    </x:row>
    <x:row r="45">
      <x:c r="A45" s="6" t="str">
        <x:v>云南百合王新店样板</x:v>
      </x:c>
      <x:c r="B45" s="7" t="str">
        <x:v>云南百合王</x:v>
      </x:c>
      <x:c r="C45" s="7" t="str">
        <x:v>玫瑰/按支</x:v>
      </x:c>
      <x:c r="D45" s="7" t="str">
        <x:v>艾莎</x:v>
      </x:c>
      <x:c r="E45" s="7" t="str">
        <x:v>艾莎20支</x:v>
      </x:c>
      <x:c r="F45" s="54" t="n">
        <x:v>20</x:v>
      </x:c>
      <x:c r="G45" s="54" t="n">
        <x:v>10000</x:v>
      </x:c>
      <x:c r="H45" s="50" t="n">
        <x:v>8</x:v>
      </x:c>
      <x:c r="I45" s="50" t="n">
        <x:v>20</x:v>
      </x:c>
      <x:c r="J45" s="50" t="n">
        <x:f>IFERROR(H45/I45,0)</x:f>
        <x:v>0.4</x:v>
      </x:c>
      <x:c r="K45" s="51" t="n">
        <x:v>5.5</x:v>
      </x:c>
      <x:c r="L45" s="50" t="n">
        <x:f>J45*F45+K45</x:f>
        <x:v>13.5</x:v>
      </x:c>
      <x:c r="M45" s="50" t="n">
        <x:f>ROUNDUP(L45/0.704,2)</x:f>
        <x:v>19.18</x:v>
      </x:c>
      <x:c r="N45" s="51" t="n">
        <x:v>0.5</x:v>
      </x:c>
      <x:c r="O45" s="50" t="n">
        <x:f>CEILING(M45+N45,0.1)</x:f>
        <x:v>19.700000000000003</x:v>
      </x:c>
      <x:c r="P45" s="51" t="n">
        <x:v>2</x:v>
      </x:c>
      <x:c r="Q45" s="50" t="n">
        <x:f>CEILING(M45+P45,0.1)</x:f>
        <x:v>21.200000000000003</x:v>
      </x:c>
      <x:c r="R45" s="54" t="n">
        <x:v>6</x:v>
      </x:c>
      <x:c r="S45" s="56" t="str">
        <x:f>IF(O45&lt;M45,"低于保本","可上架")</x:f>
        <x:v>可上架</x:v>
      </x:c>
      <x:c r="T45" s="48" t="str"/>
    </x:row>
    <x:row r="46">
      <x:c r="A46" s="6" t="str">
        <x:v>云南百合王新店样板</x:v>
      </x:c>
      <x:c r="B46" s="7" t="str">
        <x:v>云南百合王</x:v>
      </x:c>
      <x:c r="C46" s="7" t="str">
        <x:v>玫瑰/按支</x:v>
      </x:c>
      <x:c r="D46" s="7" t="str">
        <x:v>洛神</x:v>
      </x:c>
      <x:c r="E46" s="7" t="str">
        <x:v>洛神10支</x:v>
      </x:c>
      <x:c r="F46" s="54" t="n">
        <x:v>10</x:v>
      </x:c>
      <x:c r="G46" s="54" t="n">
        <x:v>10000</x:v>
      </x:c>
      <x:c r="H46" s="50" t="n">
        <x:v>8</x:v>
      </x:c>
      <x:c r="I46" s="50" t="n">
        <x:v>20</x:v>
      </x:c>
      <x:c r="J46" s="50" t="n">
        <x:f>IFERROR(H46/I46,0)</x:f>
        <x:v>0.4</x:v>
      </x:c>
      <x:c r="K46" s="51" t="n">
        <x:v>5.5</x:v>
      </x:c>
      <x:c r="L46" s="50" t="n">
        <x:f>J46*F46+K46</x:f>
        <x:v>9.5</x:v>
      </x:c>
      <x:c r="M46" s="50" t="n">
        <x:f>ROUNDUP(L46/0.704,2)</x:f>
        <x:v>13.5</x:v>
      </x:c>
      <x:c r="N46" s="51" t="n">
        <x:v>0.5</x:v>
      </x:c>
      <x:c r="O46" s="50" t="n">
        <x:f>CEILING(M46+N46,0.1)</x:f>
        <x:v>14</x:v>
      </x:c>
      <x:c r="P46" s="51" t="n">
        <x:v>2</x:v>
      </x:c>
      <x:c r="Q46" s="50" t="n">
        <x:f>CEILING(M46+P46,0.1)</x:f>
        <x:v>15.5</x:v>
      </x:c>
      <x:c r="R46" s="54" t="n">
        <x:v>6</x:v>
      </x:c>
      <x:c r="S46" s="56" t="str">
        <x:f>IF(O46&lt;M46,"低于保本","可上架")</x:f>
        <x:v>可上架</x:v>
      </x:c>
      <x:c r="T46" s="48" t="str"/>
    </x:row>
    <x:row r="47">
      <x:c r="A47" s="6" t="str">
        <x:v>云南百合王新店样板</x:v>
      </x:c>
      <x:c r="B47" s="7" t="str">
        <x:v>云南百合王</x:v>
      </x:c>
      <x:c r="C47" s="7" t="str">
        <x:v>玫瑰/按支</x:v>
      </x:c>
      <x:c r="D47" s="7" t="str">
        <x:v>洛神</x:v>
      </x:c>
      <x:c r="E47" s="7" t="str">
        <x:v>洛神20支</x:v>
      </x:c>
      <x:c r="F47" s="54" t="n">
        <x:v>20</x:v>
      </x:c>
      <x:c r="G47" s="54" t="n">
        <x:v>10000</x:v>
      </x:c>
      <x:c r="H47" s="50" t="n">
        <x:v>8</x:v>
      </x:c>
      <x:c r="I47" s="50" t="n">
        <x:v>20</x:v>
      </x:c>
      <x:c r="J47" s="50" t="n">
        <x:f>IFERROR(H47/I47,0)</x:f>
        <x:v>0.4</x:v>
      </x:c>
      <x:c r="K47" s="51" t="n">
        <x:v>5.5</x:v>
      </x:c>
      <x:c r="L47" s="50" t="n">
        <x:f>J47*F47+K47</x:f>
        <x:v>13.5</x:v>
      </x:c>
      <x:c r="M47" s="50" t="n">
        <x:f>ROUNDUP(L47/0.704,2)</x:f>
        <x:v>19.18</x:v>
      </x:c>
      <x:c r="N47" s="51" t="n">
        <x:v>0.5</x:v>
      </x:c>
      <x:c r="O47" s="50" t="n">
        <x:f>CEILING(M47+N47,0.1)</x:f>
        <x:v>19.700000000000003</x:v>
      </x:c>
      <x:c r="P47" s="51" t="n">
        <x:v>2</x:v>
      </x:c>
      <x:c r="Q47" s="50" t="n">
        <x:f>CEILING(M47+P47,0.1)</x:f>
        <x:v>21.200000000000003</x:v>
      </x:c>
      <x:c r="R47" s="54" t="n">
        <x:v>6</x:v>
      </x:c>
      <x:c r="S47" s="56" t="str">
        <x:f>IF(O47&lt;M47,"低于保本","可上架")</x:f>
        <x:v>可上架</x:v>
      </x:c>
      <x:c r="T47" s="48" t="str"/>
    </x:row>
    <x:row r="48">
      <x:c r="A48" s="6" t="str">
        <x:v>云南百合王新店样板</x:v>
      </x:c>
      <x:c r="B48" s="7" t="str">
        <x:v>云南百合王</x:v>
      </x:c>
      <x:c r="C48" s="7" t="str">
        <x:v>玫瑰/按支</x:v>
      </x:c>
      <x:c r="D48" s="7" t="str">
        <x:v>碎冰蓝</x:v>
      </x:c>
      <x:c r="E48" s="7" t="str">
        <x:v>碎冰蓝10支</x:v>
      </x:c>
      <x:c r="F48" s="54" t="n">
        <x:v>10</x:v>
      </x:c>
      <x:c r="G48" s="54" t="n">
        <x:v>10000</x:v>
      </x:c>
      <x:c r="H48" s="50" t="n">
        <x:v>8</x:v>
      </x:c>
      <x:c r="I48" s="50" t="n">
        <x:v>20</x:v>
      </x:c>
      <x:c r="J48" s="50" t="n">
        <x:f>IFERROR(H48/I48,0)</x:f>
        <x:v>0.4</x:v>
      </x:c>
      <x:c r="K48" s="51" t="n">
        <x:v>5.5</x:v>
      </x:c>
      <x:c r="L48" s="50" t="n">
        <x:f>J48*F48+K48</x:f>
        <x:v>9.5</x:v>
      </x:c>
      <x:c r="M48" s="50" t="n">
        <x:f>ROUNDUP(L48/0.704,2)</x:f>
        <x:v>13.5</x:v>
      </x:c>
      <x:c r="N48" s="51" t="n">
        <x:v>0.5</x:v>
      </x:c>
      <x:c r="O48" s="50" t="n">
        <x:f>CEILING(M48+N48,0.1)</x:f>
        <x:v>14</x:v>
      </x:c>
      <x:c r="P48" s="51" t="n">
        <x:v>2</x:v>
      </x:c>
      <x:c r="Q48" s="50" t="n">
        <x:f>CEILING(M48+P48,0.1)</x:f>
        <x:v>15.5</x:v>
      </x:c>
      <x:c r="R48" s="54" t="n">
        <x:v>6</x:v>
      </x:c>
      <x:c r="S48" s="56" t="str">
        <x:f>IF(O48&lt;M48,"低于保本","可上架")</x:f>
        <x:v>可上架</x:v>
      </x:c>
      <x:c r="T48" s="48" t="str"/>
    </x:row>
    <x:row r="49">
      <x:c r="A49" s="6" t="str">
        <x:v>云南百合王新店样板</x:v>
      </x:c>
      <x:c r="B49" s="7" t="str">
        <x:v>云南百合王</x:v>
      </x:c>
      <x:c r="C49" s="7" t="str">
        <x:v>玫瑰/按支</x:v>
      </x:c>
      <x:c r="D49" s="7" t="str">
        <x:v>碎冰蓝</x:v>
      </x:c>
      <x:c r="E49" s="7" t="str">
        <x:v>碎冰蓝20支</x:v>
      </x:c>
      <x:c r="F49" s="54" t="n">
        <x:v>20</x:v>
      </x:c>
      <x:c r="G49" s="54" t="n">
        <x:v>10000</x:v>
      </x:c>
      <x:c r="H49" s="50" t="n">
        <x:v>8</x:v>
      </x:c>
      <x:c r="I49" s="50" t="n">
        <x:v>20</x:v>
      </x:c>
      <x:c r="J49" s="50" t="n">
        <x:f>IFERROR(H49/I49,0)</x:f>
        <x:v>0.4</x:v>
      </x:c>
      <x:c r="K49" s="51" t="n">
        <x:v>5.5</x:v>
      </x:c>
      <x:c r="L49" s="50" t="n">
        <x:f>J49*F49+K49</x:f>
        <x:v>13.5</x:v>
      </x:c>
      <x:c r="M49" s="50" t="n">
        <x:f>ROUNDUP(L49/0.704,2)</x:f>
        <x:v>19.18</x:v>
      </x:c>
      <x:c r="N49" s="51" t="n">
        <x:v>0.5</x:v>
      </x:c>
      <x:c r="O49" s="50" t="n">
        <x:f>CEILING(M49+N49,0.1)</x:f>
        <x:v>19.700000000000003</x:v>
      </x:c>
      <x:c r="P49" s="51" t="n">
        <x:v>2</x:v>
      </x:c>
      <x:c r="Q49" s="50" t="n">
        <x:f>CEILING(M49+P49,0.1)</x:f>
        <x:v>21.200000000000003</x:v>
      </x:c>
      <x:c r="R49" s="54" t="n">
        <x:v>6</x:v>
      </x:c>
      <x:c r="S49" s="56" t="str">
        <x:f>IF(O49&lt;M49,"低于保本","可上架")</x:f>
        <x:v>可上架</x:v>
      </x:c>
      <x:c r="T49" s="48" t="str"/>
    </x:row>
    <x:row r="50">
      <x:c r="A50" s="6" t="str">
        <x:v>云南百合王新店样板</x:v>
      </x:c>
      <x:c r="B50" s="7" t="str">
        <x:v>云南百合王</x:v>
      </x:c>
      <x:c r="C50" s="7" t="str">
        <x:v>玫瑰/按支</x:v>
      </x:c>
      <x:c r="D50" s="7" t="str">
        <x:v>骄傲</x:v>
      </x:c>
      <x:c r="E50" s="7" t="str">
        <x:v>骄傲10支</x:v>
      </x:c>
      <x:c r="F50" s="54" t="n">
        <x:v>10</x:v>
      </x:c>
      <x:c r="G50" s="54" t="n">
        <x:v>10000</x:v>
      </x:c>
      <x:c r="H50" s="50" t="n">
        <x:v>8</x:v>
      </x:c>
      <x:c r="I50" s="50" t="n">
        <x:v>20</x:v>
      </x:c>
      <x:c r="J50" s="50" t="n">
        <x:f>IFERROR(H50/I50,0)</x:f>
        <x:v>0.4</x:v>
      </x:c>
      <x:c r="K50" s="51" t="n">
        <x:v>5.5</x:v>
      </x:c>
      <x:c r="L50" s="50" t="n">
        <x:f>J50*F50+K50</x:f>
        <x:v>9.5</x:v>
      </x:c>
      <x:c r="M50" s="50" t="n">
        <x:f>ROUNDUP(L50/0.704,2)</x:f>
        <x:v>13.5</x:v>
      </x:c>
      <x:c r="N50" s="51" t="n">
        <x:v>0.5</x:v>
      </x:c>
      <x:c r="O50" s="50" t="n">
        <x:f>CEILING(M50+N50,0.1)</x:f>
        <x:v>14</x:v>
      </x:c>
      <x:c r="P50" s="51" t="n">
        <x:v>2</x:v>
      </x:c>
      <x:c r="Q50" s="50" t="n">
        <x:f>CEILING(M50+P50,0.1)</x:f>
        <x:v>15.5</x:v>
      </x:c>
      <x:c r="R50" s="54" t="n">
        <x:v>6</x:v>
      </x:c>
      <x:c r="S50" s="56" t="str">
        <x:f>IF(O50&lt;M50,"低于保本","可上架")</x:f>
        <x:v>可上架</x:v>
      </x:c>
      <x:c r="T50" s="48" t="str"/>
    </x:row>
    <x:row r="51">
      <x:c r="A51" s="6" t="str">
        <x:v>云南百合王新店样板</x:v>
      </x:c>
      <x:c r="B51" s="7" t="str">
        <x:v>云南百合王</x:v>
      </x:c>
      <x:c r="C51" s="7" t="str">
        <x:v>玫瑰/按支</x:v>
      </x:c>
      <x:c r="D51" s="7" t="str">
        <x:v>骄傲</x:v>
      </x:c>
      <x:c r="E51" s="7" t="str">
        <x:v>骄傲20支</x:v>
      </x:c>
      <x:c r="F51" s="54" t="n">
        <x:v>20</x:v>
      </x:c>
      <x:c r="G51" s="54" t="n">
        <x:v>10000</x:v>
      </x:c>
      <x:c r="H51" s="50" t="n">
        <x:v>8</x:v>
      </x:c>
      <x:c r="I51" s="50" t="n">
        <x:v>20</x:v>
      </x:c>
      <x:c r="J51" s="50" t="n">
        <x:f>IFERROR(H51/I51,0)</x:f>
        <x:v>0.4</x:v>
      </x:c>
      <x:c r="K51" s="51" t="n">
        <x:v>5.5</x:v>
      </x:c>
      <x:c r="L51" s="50" t="n">
        <x:f>J51*F51+K51</x:f>
        <x:v>13.5</x:v>
      </x:c>
      <x:c r="M51" s="50" t="n">
        <x:f>ROUNDUP(L51/0.704,2)</x:f>
        <x:v>19.18</x:v>
      </x:c>
      <x:c r="N51" s="51" t="n">
        <x:v>0.5</x:v>
      </x:c>
      <x:c r="O51" s="50" t="n">
        <x:f>CEILING(M51+N51,0.1)</x:f>
        <x:v>19.700000000000003</x:v>
      </x:c>
      <x:c r="P51" s="51" t="n">
        <x:v>2</x:v>
      </x:c>
      <x:c r="Q51" s="50" t="n">
        <x:f>CEILING(M51+P51,0.1)</x:f>
        <x:v>21.200000000000003</x:v>
      </x:c>
      <x:c r="R51" s="54" t="n">
        <x:v>6</x:v>
      </x:c>
      <x:c r="S51" s="56" t="str">
        <x:f>IF(O51&lt;M51,"低于保本","可上架")</x:f>
        <x:v>可上架</x:v>
      </x:c>
      <x:c r="T51" s="48" t="str"/>
    </x:row>
    <x:row r="52">
      <x:c r="A52" s="6" t="str">
        <x:v>云南百合王新店样板</x:v>
      </x:c>
      <x:c r="B52" s="7" t="str">
        <x:v>云南百合王</x:v>
      </x:c>
      <x:c r="C52" s="7" t="str">
        <x:v>玫瑰/按支</x:v>
      </x:c>
      <x:c r="D52" s="7" t="str">
        <x:v>金枝玉叶</x:v>
      </x:c>
      <x:c r="E52" s="7" t="str">
        <x:v>金枝玉叶10支</x:v>
      </x:c>
      <x:c r="F52" s="54" t="n">
        <x:v>10</x:v>
      </x:c>
      <x:c r="G52" s="54" t="n">
        <x:v>10000</x:v>
      </x:c>
      <x:c r="H52" s="50" t="n">
        <x:v>9</x:v>
      </x:c>
      <x:c r="I52" s="50" t="n">
        <x:v>20</x:v>
      </x:c>
      <x:c r="J52" s="50" t="n">
        <x:f>IFERROR(H52/I52,0)</x:f>
        <x:v>0.45</x:v>
      </x:c>
      <x:c r="K52" s="51" t="n">
        <x:v>5.5</x:v>
      </x:c>
      <x:c r="L52" s="50" t="n">
        <x:f>J52*F52+K52</x:f>
        <x:v>10</x:v>
      </x:c>
      <x:c r="M52" s="50" t="n">
        <x:f>ROUNDUP(L52/0.704,2)</x:f>
        <x:v>14.21</x:v>
      </x:c>
      <x:c r="N52" s="51" t="n">
        <x:v>0.5</x:v>
      </x:c>
      <x:c r="O52" s="50" t="n">
        <x:f>CEILING(M52+N52,0.1)</x:f>
        <x:v>14.8</x:v>
      </x:c>
      <x:c r="P52" s="51" t="n">
        <x:v>2</x:v>
      </x:c>
      <x:c r="Q52" s="50" t="n">
        <x:f>CEILING(M52+P52,0.1)</x:f>
        <x:v>16.3</x:v>
      </x:c>
      <x:c r="R52" s="54" t="n">
        <x:v>6</x:v>
      </x:c>
      <x:c r="S52" s="56" t="str">
        <x:f>IF(O52&lt;M52,"低于保本","可上架")</x:f>
        <x:v>可上架</x:v>
      </x:c>
      <x:c r="T52" s="48" t="str"/>
    </x:row>
    <x:row r="53">
      <x:c r="A53" s="6" t="str">
        <x:v>云南百合王新店样板</x:v>
      </x:c>
      <x:c r="B53" s="7" t="str">
        <x:v>云南百合王</x:v>
      </x:c>
      <x:c r="C53" s="7" t="str">
        <x:v>玫瑰/按支</x:v>
      </x:c>
      <x:c r="D53" s="7" t="str">
        <x:v>金枝玉叶</x:v>
      </x:c>
      <x:c r="E53" s="7" t="str">
        <x:v>金枝玉叶20支</x:v>
      </x:c>
      <x:c r="F53" s="54" t="n">
        <x:v>20</x:v>
      </x:c>
      <x:c r="G53" s="54" t="n">
        <x:v>10000</x:v>
      </x:c>
      <x:c r="H53" s="50" t="n">
        <x:v>9</x:v>
      </x:c>
      <x:c r="I53" s="50" t="n">
        <x:v>20</x:v>
      </x:c>
      <x:c r="J53" s="50" t="n">
        <x:f>IFERROR(H53/I53,0)</x:f>
        <x:v>0.45</x:v>
      </x:c>
      <x:c r="K53" s="51" t="n">
        <x:v>5.5</x:v>
      </x:c>
      <x:c r="L53" s="50" t="n">
        <x:f>J53*F53+K53</x:f>
        <x:v>14.5</x:v>
      </x:c>
      <x:c r="M53" s="50" t="n">
        <x:f>ROUNDUP(L53/0.704,2)</x:f>
        <x:v>20.6</x:v>
      </x:c>
      <x:c r="N53" s="51" t="n">
        <x:v>0.5</x:v>
      </x:c>
      <x:c r="O53" s="50" t="n">
        <x:f>CEILING(M53+N53,0.1)</x:f>
        <x:v>21.1</x:v>
      </x:c>
      <x:c r="P53" s="51" t="n">
        <x:v>2</x:v>
      </x:c>
      <x:c r="Q53" s="50" t="n">
        <x:f>CEILING(M53+P53,0.1)</x:f>
        <x:v>22.6</x:v>
      </x:c>
      <x:c r="R53" s="54" t="n">
        <x:v>6</x:v>
      </x:c>
      <x:c r="S53" s="56" t="str">
        <x:f>IF(O53&lt;M53,"低于保本","可上架")</x:f>
        <x:v>可上架</x:v>
      </x:c>
      <x:c r="T53" s="48" t="str"/>
    </x:row>
    <x:row r="54">
      <x:c r="A54" s="6" t="str">
        <x:v>云南百合王新店样板</x:v>
      </x:c>
      <x:c r="B54" s="7" t="str">
        <x:v>云南百合王</x:v>
      </x:c>
      <x:c r="C54" s="7" t="str">
        <x:v>玫瑰/按支</x:v>
      </x:c>
      <x:c r="D54" s="7" t="str">
        <x:v>香槟玫瑰</x:v>
      </x:c>
      <x:c r="E54" s="7" t="str">
        <x:v>香槟玫瑰10支</x:v>
      </x:c>
      <x:c r="F54" s="54" t="n">
        <x:v>10</x:v>
      </x:c>
      <x:c r="G54" s="54" t="n">
        <x:v>10000</x:v>
      </x:c>
      <x:c r="H54" s="50" t="n">
        <x:v>11</x:v>
      </x:c>
      <x:c r="I54" s="50" t="n">
        <x:v>20</x:v>
      </x:c>
      <x:c r="J54" s="50" t="n">
        <x:f>IFERROR(H54/I54,0)</x:f>
        <x:v>0.55</x:v>
      </x:c>
      <x:c r="K54" s="51" t="n">
        <x:v>5.5</x:v>
      </x:c>
      <x:c r="L54" s="50" t="n">
        <x:f>J54*F54+K54</x:f>
        <x:v>11</x:v>
      </x:c>
      <x:c r="M54" s="50" t="n">
        <x:f>ROUNDUP(L54/0.704,2)</x:f>
        <x:v>15.63</x:v>
      </x:c>
      <x:c r="N54" s="51" t="n">
        <x:v>0.5</x:v>
      </x:c>
      <x:c r="O54" s="50" t="n">
        <x:f>CEILING(M54+N54,0.1)</x:f>
        <x:v>16.2</x:v>
      </x:c>
      <x:c r="P54" s="51" t="n">
        <x:v>2</x:v>
      </x:c>
      <x:c r="Q54" s="50" t="n">
        <x:f>CEILING(M54+P54,0.1)</x:f>
        <x:v>17.7</x:v>
      </x:c>
      <x:c r="R54" s="54" t="n">
        <x:v>6</x:v>
      </x:c>
      <x:c r="S54" s="56" t="str">
        <x:f>IF(O54&lt;M54,"低于保本","可上架")</x:f>
        <x:v>可上架</x:v>
      </x:c>
      <x:c r="T54" s="48" t="str"/>
    </x:row>
    <x:row r="55">
      <x:c r="A55" s="6" t="str">
        <x:v>云南百合王新店样板</x:v>
      </x:c>
      <x:c r="B55" s="7" t="str">
        <x:v>云南百合王</x:v>
      </x:c>
      <x:c r="C55" s="7" t="str">
        <x:v>玫瑰/按支</x:v>
      </x:c>
      <x:c r="D55" s="7" t="str">
        <x:v>香槟玫瑰</x:v>
      </x:c>
      <x:c r="E55" s="7" t="str">
        <x:v>香槟玫瑰20支</x:v>
      </x:c>
      <x:c r="F55" s="54" t="n">
        <x:v>20</x:v>
      </x:c>
      <x:c r="G55" s="54" t="n">
        <x:v>10000</x:v>
      </x:c>
      <x:c r="H55" s="50" t="n">
        <x:v>11</x:v>
      </x:c>
      <x:c r="I55" s="50" t="n">
        <x:v>20</x:v>
      </x:c>
      <x:c r="J55" s="50" t="n">
        <x:f>IFERROR(H55/I55,0)</x:f>
        <x:v>0.55</x:v>
      </x:c>
      <x:c r="K55" s="51" t="n">
        <x:v>5.5</x:v>
      </x:c>
      <x:c r="L55" s="50" t="n">
        <x:f>J55*F55+K55</x:f>
        <x:v>16.5</x:v>
      </x:c>
      <x:c r="M55" s="50" t="n">
        <x:f>ROUNDUP(L55/0.704,2)</x:f>
        <x:v>23.44</x:v>
      </x:c>
      <x:c r="N55" s="51" t="n">
        <x:v>0.5</x:v>
      </x:c>
      <x:c r="O55" s="50" t="n">
        <x:f>CEILING(M55+N55,0.1)</x:f>
        <x:v>24</x:v>
      </x:c>
      <x:c r="P55" s="51" t="n">
        <x:v>2</x:v>
      </x:c>
      <x:c r="Q55" s="50" t="n">
        <x:f>CEILING(M55+P55,0.1)</x:f>
        <x:v>25.5</x:v>
      </x:c>
      <x:c r="R55" s="54" t="n">
        <x:v>6</x:v>
      </x:c>
      <x:c r="S55" s="56" t="str">
        <x:f>IF(O55&lt;M55,"低于保本","可上架")</x:f>
        <x:v>可上架</x:v>
      </x:c>
      <x:c r="T55" s="48" t="str"/>
    </x:row>
    <x:row r="56">
      <x:c r="A56" s="6" t="str">
        <x:v>云南百合王新店样板</x:v>
      </x:c>
      <x:c r="B56" s="7" t="str">
        <x:v>云南百合王</x:v>
      </x:c>
      <x:c r="C56" s="7" t="str">
        <x:v>玫瑰/按支</x:v>
      </x:c>
      <x:c r="D56" s="7" t="str">
        <x:v>辉煌</x:v>
      </x:c>
      <x:c r="E56" s="7" t="str">
        <x:v>辉煌10支</x:v>
      </x:c>
      <x:c r="F56" s="54" t="n">
        <x:v>10</x:v>
      </x:c>
      <x:c r="G56" s="54" t="n">
        <x:v>10000</x:v>
      </x:c>
      <x:c r="H56" s="50" t="n">
        <x:v>12</x:v>
      </x:c>
      <x:c r="I56" s="50" t="n">
        <x:v>20</x:v>
      </x:c>
      <x:c r="J56" s="50" t="n">
        <x:f>IFERROR(H56/I56,0)</x:f>
        <x:v>0.6</x:v>
      </x:c>
      <x:c r="K56" s="51" t="n">
        <x:v>5.5</x:v>
      </x:c>
      <x:c r="L56" s="50" t="n">
        <x:f>J56*F56+K56</x:f>
        <x:v>11.5</x:v>
      </x:c>
      <x:c r="M56" s="50" t="n">
        <x:f>ROUNDUP(L56/0.704,2)</x:f>
        <x:v>16.34</x:v>
      </x:c>
      <x:c r="N56" s="51" t="n">
        <x:v>0.5</x:v>
      </x:c>
      <x:c r="O56" s="50" t="n">
        <x:f>CEILING(M56+N56,0.1)</x:f>
        <x:v>16.900000000000002</x:v>
      </x:c>
      <x:c r="P56" s="51" t="n">
        <x:v>2</x:v>
      </x:c>
      <x:c r="Q56" s="50" t="n">
        <x:f>CEILING(M56+P56,0.1)</x:f>
        <x:v>18.400000000000002</x:v>
      </x:c>
      <x:c r="R56" s="54" t="n">
        <x:v>6</x:v>
      </x:c>
      <x:c r="S56" s="56" t="str">
        <x:f>IF(O56&lt;M56,"低于保本","可上架")</x:f>
        <x:v>可上架</x:v>
      </x:c>
      <x:c r="T56" s="48" t="str"/>
    </x:row>
    <x:row r="57">
      <x:c r="A57" s="6" t="str">
        <x:v>云南百合王新店样板</x:v>
      </x:c>
      <x:c r="B57" s="7" t="str">
        <x:v>云南百合王</x:v>
      </x:c>
      <x:c r="C57" s="7" t="str">
        <x:v>玫瑰/按支</x:v>
      </x:c>
      <x:c r="D57" s="7" t="str">
        <x:v>辉煌</x:v>
      </x:c>
      <x:c r="E57" s="7" t="str">
        <x:v>辉煌20支</x:v>
      </x:c>
      <x:c r="F57" s="54" t="n">
        <x:v>20</x:v>
      </x:c>
      <x:c r="G57" s="54" t="n">
        <x:v>10000</x:v>
      </x:c>
      <x:c r="H57" s="50" t="n">
        <x:v>12</x:v>
      </x:c>
      <x:c r="I57" s="50" t="n">
        <x:v>20</x:v>
      </x:c>
      <x:c r="J57" s="50" t="n">
        <x:f>IFERROR(H57/I57,0)</x:f>
        <x:v>0.6</x:v>
      </x:c>
      <x:c r="K57" s="51" t="n">
        <x:v>5.5</x:v>
      </x:c>
      <x:c r="L57" s="50" t="n">
        <x:f>J57*F57+K57</x:f>
        <x:v>17.5</x:v>
      </x:c>
      <x:c r="M57" s="50" t="n">
        <x:f>ROUNDUP(L57/0.704,2)</x:f>
        <x:v>24.86</x:v>
      </x:c>
      <x:c r="N57" s="51" t="n">
        <x:v>0.5</x:v>
      </x:c>
      <x:c r="O57" s="50" t="n">
        <x:f>CEILING(M57+N57,0.1)</x:f>
        <x:v>25.400000000000002</x:v>
      </x:c>
      <x:c r="P57" s="51" t="n">
        <x:v>2</x:v>
      </x:c>
      <x:c r="Q57" s="50" t="n">
        <x:f>CEILING(M57+P57,0.1)</x:f>
        <x:v>26.900000000000002</x:v>
      </x:c>
      <x:c r="R57" s="54" t="n">
        <x:v>6</x:v>
      </x:c>
      <x:c r="S57" s="56" t="str">
        <x:f>IF(O57&lt;M57,"低于保本","可上架")</x:f>
        <x:v>可上架</x:v>
      </x:c>
      <x:c r="T57" s="48" t="str"/>
    </x:row>
    <x:row r="58">
      <x:c r="A58" s="6" t="str">
        <x:v>云南百合王新店样板</x:v>
      </x:c>
      <x:c r="B58" s="7" t="str">
        <x:v>云南百合王</x:v>
      </x:c>
      <x:c r="C58" s="7" t="str">
        <x:v>其他花材</x:v>
      </x:c>
      <x:c r="D58" s="7" t="str">
        <x:v>马蹄莲（白）</x:v>
      </x:c>
      <x:c r="E58" s="7" t="str">
        <x:v>马蹄莲（白）5支</x:v>
      </x:c>
      <x:c r="F58" s="54" t="n">
        <x:v>5</x:v>
      </x:c>
      <x:c r="G58" s="54" t="n">
        <x:v>10000</x:v>
      </x:c>
      <x:c r="H58" s="50" t="n">
        <x:v>4</x:v>
      </x:c>
      <x:c r="I58" s="50" t="n">
        <x:v>10</x:v>
      </x:c>
      <x:c r="J58" s="50" t="n">
        <x:f>IFERROR(H58/I58,0)</x:f>
        <x:v>0.4</x:v>
      </x:c>
      <x:c r="K58" s="51" t="n">
        <x:v>4.5</x:v>
      </x:c>
      <x:c r="L58" s="50" t="n">
        <x:f>J58*F58+K58</x:f>
        <x:v>6.5</x:v>
      </x:c>
      <x:c r="M58" s="50" t="n">
        <x:f>ROUNDUP(L58/0.704,2)</x:f>
        <x:v>9.24</x:v>
      </x:c>
      <x:c r="N58" s="51" t="n">
        <x:v>0.5</x:v>
      </x:c>
      <x:c r="O58" s="50" t="n">
        <x:f>CEILING(M58+N58,0.1)</x:f>
        <x:v>9.8</x:v>
      </x:c>
      <x:c r="P58" s="51" t="n">
        <x:v>2</x:v>
      </x:c>
      <x:c r="Q58" s="50" t="n">
        <x:f>CEILING(M58+P58,0.1)</x:f>
        <x:v>11.3</x:v>
      </x:c>
      <x:c r="R58" s="54" t="n">
        <x:v>6</x:v>
      </x:c>
      <x:c r="S58" s="56" t="str">
        <x:f>IF(O58&lt;M58,"低于保本","可上架")</x:f>
        <x:v>可上架</x:v>
      </x:c>
      <x:c r="T58" s="48" t="str"/>
    </x:row>
    <x:row r="59">
      <x:c r="A59" s="6" t="str">
        <x:v>云南百合王新店样板</x:v>
      </x:c>
      <x:c r="B59" s="7" t="str">
        <x:v>云南百合王</x:v>
      </x:c>
      <x:c r="C59" s="7" t="str">
        <x:v>其他花材</x:v>
      </x:c>
      <x:c r="D59" s="7" t="str">
        <x:v>马蹄莲（白）</x:v>
      </x:c>
      <x:c r="E59" s="7" t="str">
        <x:v>马蹄莲（白）10支</x:v>
      </x:c>
      <x:c r="F59" s="54" t="n">
        <x:v>10</x:v>
      </x:c>
      <x:c r="G59" s="54" t="n">
        <x:v>10000</x:v>
      </x:c>
      <x:c r="H59" s="50" t="n">
        <x:v>4</x:v>
      </x:c>
      <x:c r="I59" s="50" t="n">
        <x:v>10</x:v>
      </x:c>
      <x:c r="J59" s="50" t="n">
        <x:f>IFERROR(H59/I59,0)</x:f>
        <x:v>0.4</x:v>
      </x:c>
      <x:c r="K59" s="51" t="n">
        <x:v>4.5</x:v>
      </x:c>
      <x:c r="L59" s="50" t="n">
        <x:f>J59*F59+K59</x:f>
        <x:v>8.5</x:v>
      </x:c>
      <x:c r="M59" s="50" t="n">
        <x:f>ROUNDUP(L59/0.704,2)</x:f>
        <x:v>12.08</x:v>
      </x:c>
      <x:c r="N59" s="51" t="n">
        <x:v>0.5</x:v>
      </x:c>
      <x:c r="O59" s="50" t="n">
        <x:f>CEILING(M59+N59,0.1)</x:f>
        <x:v>12.600000000000001</x:v>
      </x:c>
      <x:c r="P59" s="51" t="n">
        <x:v>2</x:v>
      </x:c>
      <x:c r="Q59" s="50" t="n">
        <x:f>CEILING(M59+P59,0.1)</x:f>
        <x:v>14.100000000000001</x:v>
      </x:c>
      <x:c r="R59" s="54" t="n">
        <x:v>6</x:v>
      </x:c>
      <x:c r="S59" s="56" t="str">
        <x:f>IF(O59&lt;M59,"低于保本","可上架")</x:f>
        <x:v>可上架</x:v>
      </x:c>
      <x:c r="T59" s="48" t="str"/>
    </x:row>
    <x:row r="60">
      <x:c r="A60" s="6" t="str">
        <x:v>云南百合王新店样板</x:v>
      </x:c>
      <x:c r="B60" s="7" t="str">
        <x:v>云南百合王</x:v>
      </x:c>
      <x:c r="C60" s="7" t="str">
        <x:v>其他花材</x:v>
      </x:c>
      <x:c r="D60" s="7" t="str">
        <x:v>马蹄莲（白）</x:v>
      </x:c>
      <x:c r="E60" s="7" t="str">
        <x:v>马蹄莲（白）20支</x:v>
      </x:c>
      <x:c r="F60" s="54" t="n">
        <x:v>20</x:v>
      </x:c>
      <x:c r="G60" s="54" t="n">
        <x:v>10000</x:v>
      </x:c>
      <x:c r="H60" s="50" t="n">
        <x:v>4</x:v>
      </x:c>
      <x:c r="I60" s="50" t="n">
        <x:v>10</x:v>
      </x:c>
      <x:c r="J60" s="50" t="n">
        <x:f>IFERROR(H60/I60,0)</x:f>
        <x:v>0.4</x:v>
      </x:c>
      <x:c r="K60" s="51" t="n">
        <x:v>4.5</x:v>
      </x:c>
      <x:c r="L60" s="50" t="n">
        <x:f>J60*F60+K60</x:f>
        <x:v>12.5</x:v>
      </x:c>
      <x:c r="M60" s="50" t="n">
        <x:f>ROUNDUP(L60/0.704,2)</x:f>
        <x:v>17.76</x:v>
      </x:c>
      <x:c r="N60" s="51" t="n">
        <x:v>0.5</x:v>
      </x:c>
      <x:c r="O60" s="50" t="n">
        <x:f>CEILING(M60+N60,0.1)</x:f>
        <x:v>18.3</x:v>
      </x:c>
      <x:c r="P60" s="51" t="n">
        <x:v>2</x:v>
      </x:c>
      <x:c r="Q60" s="50" t="n">
        <x:f>CEILING(M60+P60,0.1)</x:f>
        <x:v>19.8</x:v>
      </x:c>
      <x:c r="R60" s="54" t="n">
        <x:v>6</x:v>
      </x:c>
      <x:c r="S60" s="56" t="str">
        <x:f>IF(O60&lt;M60,"低于保本","可上架")</x:f>
        <x:v>可上架</x:v>
      </x:c>
      <x:c r="T60" s="48" t="str"/>
    </x:row>
    <x:row r="61">
      <x:c r="A61" s="6" t="str">
        <x:v>云南百合王新店样板</x:v>
      </x:c>
      <x:c r="B61" s="7" t="str">
        <x:v>云南百合王</x:v>
      </x:c>
      <x:c r="C61" s="7" t="str">
        <x:v>其他花材</x:v>
      </x:c>
      <x:c r="D61" s="7" t="str">
        <x:v>马蹄莲（粉）</x:v>
      </x:c>
      <x:c r="E61" s="7" t="str">
        <x:v>马蹄莲（粉）5支</x:v>
      </x:c>
      <x:c r="F61" s="54" t="n">
        <x:v>5</x:v>
      </x:c>
      <x:c r="G61" s="54" t="n">
        <x:v>10000</x:v>
      </x:c>
      <x:c r="H61" s="50" t="n">
        <x:v>4</x:v>
      </x:c>
      <x:c r="I61" s="50" t="n">
        <x:v>5</x:v>
      </x:c>
      <x:c r="J61" s="50" t="n">
        <x:f>IFERROR(H61/I61,0)</x:f>
        <x:v>0.8</x:v>
      </x:c>
      <x:c r="K61" s="51" t="n">
        <x:v>4.5</x:v>
      </x:c>
      <x:c r="L61" s="50" t="n">
        <x:f>J61*F61+K61</x:f>
        <x:v>8.5</x:v>
      </x:c>
      <x:c r="M61" s="50" t="n">
        <x:f>ROUNDUP(L61/0.704,2)</x:f>
        <x:v>12.08</x:v>
      </x:c>
      <x:c r="N61" s="51" t="n">
        <x:v>0.5</x:v>
      </x:c>
      <x:c r="O61" s="50" t="n">
        <x:f>CEILING(M61+N61,0.1)</x:f>
        <x:v>12.600000000000001</x:v>
      </x:c>
      <x:c r="P61" s="51" t="n">
        <x:v>2</x:v>
      </x:c>
      <x:c r="Q61" s="50" t="n">
        <x:f>CEILING(M61+P61,0.1)</x:f>
        <x:v>14.100000000000001</x:v>
      </x:c>
      <x:c r="R61" s="54" t="n">
        <x:v>6</x:v>
      </x:c>
      <x:c r="S61" s="56" t="str">
        <x:f>IF(O61&lt;M61,"低于保本","可上架")</x:f>
        <x:v>可上架</x:v>
      </x:c>
      <x:c r="T61" s="48" t="str"/>
    </x:row>
    <x:row r="62">
      <x:c r="A62" s="6" t="str">
        <x:v>云南百合王新店样板</x:v>
      </x:c>
      <x:c r="B62" s="7" t="str">
        <x:v>云南百合王</x:v>
      </x:c>
      <x:c r="C62" s="7" t="str">
        <x:v>其他花材</x:v>
      </x:c>
      <x:c r="D62" s="7" t="str">
        <x:v>马蹄莲（粉）</x:v>
      </x:c>
      <x:c r="E62" s="7" t="str">
        <x:v>马蹄莲（粉）10支</x:v>
      </x:c>
      <x:c r="F62" s="54" t="n">
        <x:v>10</x:v>
      </x:c>
      <x:c r="G62" s="54" t="n">
        <x:v>10000</x:v>
      </x:c>
      <x:c r="H62" s="50" t="n">
        <x:v>4</x:v>
      </x:c>
      <x:c r="I62" s="50" t="n">
        <x:v>5</x:v>
      </x:c>
      <x:c r="J62" s="50" t="n">
        <x:f>IFERROR(H62/I62,0)</x:f>
        <x:v>0.8</x:v>
      </x:c>
      <x:c r="K62" s="51" t="n">
        <x:v>4.5</x:v>
      </x:c>
      <x:c r="L62" s="50" t="n">
        <x:f>J62*F62+K62</x:f>
        <x:v>12.5</x:v>
      </x:c>
      <x:c r="M62" s="50" t="n">
        <x:f>ROUNDUP(L62/0.704,2)</x:f>
        <x:v>17.76</x:v>
      </x:c>
      <x:c r="N62" s="51" t="n">
        <x:v>0.5</x:v>
      </x:c>
      <x:c r="O62" s="50" t="n">
        <x:f>CEILING(M62+N62,0.1)</x:f>
        <x:v>18.3</x:v>
      </x:c>
      <x:c r="P62" s="51" t="n">
        <x:v>2</x:v>
      </x:c>
      <x:c r="Q62" s="50" t="n">
        <x:f>CEILING(M62+P62,0.1)</x:f>
        <x:v>19.8</x:v>
      </x:c>
      <x:c r="R62" s="54" t="n">
        <x:v>6</x:v>
      </x:c>
      <x:c r="S62" s="56" t="str">
        <x:f>IF(O62&lt;M62,"低于保本","可上架")</x:f>
        <x:v>可上架</x:v>
      </x:c>
      <x:c r="T62" s="48" t="str"/>
    </x:row>
    <x:row r="63">
      <x:c r="A63" s="6" t="str">
        <x:v>云南百合王新店样板</x:v>
      </x:c>
      <x:c r="B63" s="7" t="str">
        <x:v>云南百合王</x:v>
      </x:c>
      <x:c r="C63" s="7" t="str">
        <x:v>其他花材</x:v>
      </x:c>
      <x:c r="D63" s="7" t="str">
        <x:v>马蹄莲（粉）</x:v>
      </x:c>
      <x:c r="E63" s="7" t="str">
        <x:v>马蹄莲（粉）20支</x:v>
      </x:c>
      <x:c r="F63" s="54" t="n">
        <x:v>20</x:v>
      </x:c>
      <x:c r="G63" s="54" t="n">
        <x:v>10000</x:v>
      </x:c>
      <x:c r="H63" s="50" t="n">
        <x:v>4</x:v>
      </x:c>
      <x:c r="I63" s="50" t="n">
        <x:v>5</x:v>
      </x:c>
      <x:c r="J63" s="50" t="n">
        <x:f>IFERROR(H63/I63,0)</x:f>
        <x:v>0.8</x:v>
      </x:c>
      <x:c r="K63" s="51" t="n">
        <x:v>4.5</x:v>
      </x:c>
      <x:c r="L63" s="50" t="n">
        <x:f>J63*F63+K63</x:f>
        <x:v>20.5</x:v>
      </x:c>
      <x:c r="M63" s="50" t="n">
        <x:f>ROUNDUP(L63/0.704,2)</x:f>
        <x:v>29.12</x:v>
      </x:c>
      <x:c r="N63" s="51" t="n">
        <x:v>0.5</x:v>
      </x:c>
      <x:c r="O63" s="50" t="n">
        <x:f>CEILING(M63+N63,0.1)</x:f>
        <x:v>29.700000000000003</x:v>
      </x:c>
      <x:c r="P63" s="51" t="n">
        <x:v>2</x:v>
      </x:c>
      <x:c r="Q63" s="50" t="n">
        <x:f>CEILING(M63+P63,0.1)</x:f>
        <x:v>31.200000000000003</x:v>
      </x:c>
      <x:c r="R63" s="54" t="n">
        <x:v>6</x:v>
      </x:c>
      <x:c r="S63" s="56" t="str">
        <x:f>IF(O63&lt;M63,"低于保本","可上架")</x:f>
        <x:v>可上架</x:v>
      </x:c>
      <x:c r="T63" s="48" t="str"/>
    </x:row>
    <x:row r="64">
      <x:c r="A64" s="6" t="str">
        <x:v>云南百合王新店样板</x:v>
      </x:c>
      <x:c r="B64" s="7" t="str">
        <x:v>云南百合王</x:v>
      </x:c>
      <x:c r="C64" s="7" t="str">
        <x:v>玫瑰/按支</x:v>
      </x:c>
      <x:c r="D64" s="7" t="str">
        <x:v>苏菲宝贝</x:v>
      </x:c>
      <x:c r="E64" s="7" t="str">
        <x:v>苏菲宝贝10支</x:v>
      </x:c>
      <x:c r="F64" s="54" t="n">
        <x:v>10</x:v>
      </x:c>
      <x:c r="G64" s="54" t="n">
        <x:v>10000</x:v>
      </x:c>
      <x:c r="H64" s="50" t="n">
        <x:v>4</x:v>
      </x:c>
      <x:c r="I64" s="50" t="n">
        <x:v>10</x:v>
      </x:c>
      <x:c r="J64" s="50" t="n">
        <x:f>IFERROR(H64/I64,0)</x:f>
        <x:v>0.4</x:v>
      </x:c>
      <x:c r="K64" s="51" t="n">
        <x:v>4.5</x:v>
      </x:c>
      <x:c r="L64" s="50" t="n">
        <x:f>J64*F64+K64</x:f>
        <x:v>8.5</x:v>
      </x:c>
      <x:c r="M64" s="50" t="n">
        <x:f>ROUNDUP(L64/0.704,2)</x:f>
        <x:v>12.08</x:v>
      </x:c>
      <x:c r="N64" s="51" t="n">
        <x:v>0.5</x:v>
      </x:c>
      <x:c r="O64" s="50" t="n">
        <x:f>CEILING(M64+N64,0.1)</x:f>
        <x:v>12.600000000000001</x:v>
      </x:c>
      <x:c r="P64" s="51" t="n">
        <x:v>2</x:v>
      </x:c>
      <x:c r="Q64" s="50" t="n">
        <x:f>CEILING(M64+P64,0.1)</x:f>
        <x:v>14.100000000000001</x:v>
      </x:c>
      <x:c r="R64" s="54" t="n">
        <x:v>6</x:v>
      </x:c>
      <x:c r="S64" s="56" t="str">
        <x:f>IF(O64&lt;M64,"低于保本","可上架")</x:f>
        <x:v>可上架</x:v>
      </x:c>
      <x:c r="T64" s="48" t="str"/>
    </x:row>
    <x:row r="65">
      <x:c r="A65" s="6" t="str">
        <x:v>云南百合王新店样板</x:v>
      </x:c>
      <x:c r="B65" s="7" t="str">
        <x:v>云南百合王</x:v>
      </x:c>
      <x:c r="C65" s="7" t="str">
        <x:v>玫瑰/按支</x:v>
      </x:c>
      <x:c r="D65" s="7" t="str">
        <x:v>苏菲宝贝</x:v>
      </x:c>
      <x:c r="E65" s="7" t="str">
        <x:v>苏菲宝贝20支</x:v>
      </x:c>
      <x:c r="F65" s="54" t="n">
        <x:v>20</x:v>
      </x:c>
      <x:c r="G65" s="54" t="n">
        <x:v>10000</x:v>
      </x:c>
      <x:c r="H65" s="50" t="n">
        <x:v>4</x:v>
      </x:c>
      <x:c r="I65" s="50" t="n">
        <x:v>10</x:v>
      </x:c>
      <x:c r="J65" s="50" t="n">
        <x:f>IFERROR(H65/I65,0)</x:f>
        <x:v>0.4</x:v>
      </x:c>
      <x:c r="K65" s="51" t="n">
        <x:v>4.5</x:v>
      </x:c>
      <x:c r="L65" s="50" t="n">
        <x:f>J65*F65+K65</x:f>
        <x:v>12.5</x:v>
      </x:c>
      <x:c r="M65" s="50" t="n">
        <x:f>ROUNDUP(L65/0.704,2)</x:f>
        <x:v>17.76</x:v>
      </x:c>
      <x:c r="N65" s="51" t="n">
        <x:v>0.5</x:v>
      </x:c>
      <x:c r="O65" s="50" t="n">
        <x:f>CEILING(M65+N65,0.1)</x:f>
        <x:v>18.3</x:v>
      </x:c>
      <x:c r="P65" s="51" t="n">
        <x:v>2</x:v>
      </x:c>
      <x:c r="Q65" s="50" t="n">
        <x:f>CEILING(M65+P65,0.1)</x:f>
        <x:v>19.8</x:v>
      </x:c>
      <x:c r="R65" s="54" t="n">
        <x:v>6</x:v>
      </x:c>
      <x:c r="S65" s="56" t="str">
        <x:f>IF(O65&lt;M65,"低于保本","可上架")</x:f>
        <x:v>可上架</x:v>
      </x:c>
      <x:c r="T65" s="48" t="str"/>
    </x:row>
    <x:row r="66">
      <x:c r="A66" s="6" t="str">
        <x:v>云南百合王新店样板</x:v>
      </x:c>
      <x:c r="B66" s="7" t="str">
        <x:v>云南百合王</x:v>
      </x:c>
      <x:c r="C66" s="7" t="str">
        <x:v>玫瑰/按支</x:v>
      </x:c>
      <x:c r="D66" s="7" t="str">
        <x:v>橙色芭比</x:v>
      </x:c>
      <x:c r="E66" s="7" t="str">
        <x:v>橙色芭比10支</x:v>
      </x:c>
      <x:c r="F66" s="54" t="n">
        <x:v>10</x:v>
      </x:c>
      <x:c r="G66" s="54" t="n">
        <x:v>10000</x:v>
      </x:c>
      <x:c r="H66" s="50" t="n">
        <x:v>8</x:v>
      </x:c>
      <x:c r="I66" s="50" t="n">
        <x:v>10</x:v>
      </x:c>
      <x:c r="J66" s="50" t="n">
        <x:f>IFERROR(H66/I66,0)</x:f>
        <x:v>0.8</x:v>
      </x:c>
      <x:c r="K66" s="51" t="n">
        <x:v>4.5</x:v>
      </x:c>
      <x:c r="L66" s="50" t="n">
        <x:f>J66*F66+K66</x:f>
        <x:v>12.5</x:v>
      </x:c>
      <x:c r="M66" s="50" t="n">
        <x:f>ROUNDUP(L66/0.704,2)</x:f>
        <x:v>17.76</x:v>
      </x:c>
      <x:c r="N66" s="51" t="n">
        <x:v>0.5</x:v>
      </x:c>
      <x:c r="O66" s="50" t="n">
        <x:f>CEILING(M66+N66,0.1)</x:f>
        <x:v>18.3</x:v>
      </x:c>
      <x:c r="P66" s="51" t="n">
        <x:v>2</x:v>
      </x:c>
      <x:c r="Q66" s="50" t="n">
        <x:f>CEILING(M66+P66,0.1)</x:f>
        <x:v>19.8</x:v>
      </x:c>
      <x:c r="R66" s="54" t="n">
        <x:v>6</x:v>
      </x:c>
      <x:c r="S66" s="56" t="str">
        <x:f>IF(O66&lt;M66,"低于保本","可上架")</x:f>
        <x:v>可上架</x:v>
      </x:c>
      <x:c r="T66" s="48" t="str"/>
    </x:row>
    <x:row r="67">
      <x:c r="A67" s="6" t="str">
        <x:v>云南百合王新店样板</x:v>
      </x:c>
      <x:c r="B67" s="7" t="str">
        <x:v>云南百合王</x:v>
      </x:c>
      <x:c r="C67" s="7" t="str">
        <x:v>玫瑰/按支</x:v>
      </x:c>
      <x:c r="D67" s="7" t="str">
        <x:v>橙色芭比</x:v>
      </x:c>
      <x:c r="E67" s="7" t="str">
        <x:v>橙色芭比20支</x:v>
      </x:c>
      <x:c r="F67" s="54" t="n">
        <x:v>20</x:v>
      </x:c>
      <x:c r="G67" s="54" t="n">
        <x:v>10000</x:v>
      </x:c>
      <x:c r="H67" s="50" t="n">
        <x:v>8</x:v>
      </x:c>
      <x:c r="I67" s="50" t="n">
        <x:v>10</x:v>
      </x:c>
      <x:c r="J67" s="50" t="n">
        <x:f>IFERROR(H67/I67,0)</x:f>
        <x:v>0.8</x:v>
      </x:c>
      <x:c r="K67" s="51" t="n">
        <x:v>4.5</x:v>
      </x:c>
      <x:c r="L67" s="50" t="n">
        <x:f>J67*F67+K67</x:f>
        <x:v>20.5</x:v>
      </x:c>
      <x:c r="M67" s="50" t="n">
        <x:f>ROUNDUP(L67/0.704,2)</x:f>
        <x:v>29.12</x:v>
      </x:c>
      <x:c r="N67" s="51" t="n">
        <x:v>0.5</x:v>
      </x:c>
      <x:c r="O67" s="50" t="n">
        <x:f>CEILING(M67+N67,0.1)</x:f>
        <x:v>29.700000000000003</x:v>
      </x:c>
      <x:c r="P67" s="51" t="n">
        <x:v>2</x:v>
      </x:c>
      <x:c r="Q67" s="50" t="n">
        <x:f>CEILING(M67+P67,0.1)</x:f>
        <x:v>31.200000000000003</x:v>
      </x:c>
      <x:c r="R67" s="54" t="n">
        <x:v>6</x:v>
      </x:c>
      <x:c r="S67" s="56" t="str">
        <x:f>IF(O67&lt;M67,"低于保本","可上架")</x:f>
        <x:v>可上架</x:v>
      </x:c>
      <x:c r="T67" s="48" t="str"/>
    </x:row>
    <x:row r="68">
      <x:c r="A68" s="6" t="str">
        <x:v>云南百合王新店样板</x:v>
      </x:c>
      <x:c r="B68" s="7" t="str">
        <x:v>云南百合王</x:v>
      </x:c>
      <x:c r="C68" s="7" t="str">
        <x:v>玫瑰/按支</x:v>
      </x:c>
      <x:c r="D68" s="7" t="str">
        <x:v>折射</x:v>
      </x:c>
      <x:c r="E68" s="7" t="str">
        <x:v>折射10支</x:v>
      </x:c>
      <x:c r="F68" s="54" t="n">
        <x:v>10</x:v>
      </x:c>
      <x:c r="G68" s="54" t="n">
        <x:v>10000</x:v>
      </x:c>
      <x:c r="H68" s="50" t="n">
        <x:v>6</x:v>
      </x:c>
      <x:c r="I68" s="50" t="n">
        <x:v>10</x:v>
      </x:c>
      <x:c r="J68" s="50" t="n">
        <x:f>IFERROR(H68/I68,0)</x:f>
        <x:v>0.6</x:v>
      </x:c>
      <x:c r="K68" s="51" t="n">
        <x:v>4.5</x:v>
      </x:c>
      <x:c r="L68" s="50" t="n">
        <x:f>J68*F68+K68</x:f>
        <x:v>10.5</x:v>
      </x:c>
      <x:c r="M68" s="50" t="n">
        <x:f>ROUNDUP(L68/0.704,2)</x:f>
        <x:v>14.92</x:v>
      </x:c>
      <x:c r="N68" s="51" t="n">
        <x:v>0.5</x:v>
      </x:c>
      <x:c r="O68" s="50" t="n">
        <x:f>CEILING(M68+N68,0.1)</x:f>
        <x:v>15.5</x:v>
      </x:c>
      <x:c r="P68" s="51" t="n">
        <x:v>2</x:v>
      </x:c>
      <x:c r="Q68" s="50" t="n">
        <x:f>CEILING(M68+P68,0.1)</x:f>
        <x:v>17</x:v>
      </x:c>
      <x:c r="R68" s="54" t="n">
        <x:v>6</x:v>
      </x:c>
      <x:c r="S68" s="56" t="str">
        <x:f>IF(O68&lt;M68,"低于保本","可上架")</x:f>
        <x:v>可上架</x:v>
      </x:c>
      <x:c r="T68" s="48" t="str"/>
    </x:row>
    <x:row r="69">
      <x:c r="A69" s="6" t="str">
        <x:v>云南百合王新店样板</x:v>
      </x:c>
      <x:c r="B69" s="7" t="str">
        <x:v>云南百合王</x:v>
      </x:c>
      <x:c r="C69" s="7" t="str">
        <x:v>玫瑰/按支</x:v>
      </x:c>
      <x:c r="D69" s="7" t="str">
        <x:v>折射</x:v>
      </x:c>
      <x:c r="E69" s="7" t="str">
        <x:v>折射20支</x:v>
      </x:c>
      <x:c r="F69" s="54" t="n">
        <x:v>20</x:v>
      </x:c>
      <x:c r="G69" s="54" t="n">
        <x:v>10000</x:v>
      </x:c>
      <x:c r="H69" s="50" t="n">
        <x:v>6</x:v>
      </x:c>
      <x:c r="I69" s="50" t="n">
        <x:v>10</x:v>
      </x:c>
      <x:c r="J69" s="50" t="n">
        <x:f>IFERROR(H69/I69,0)</x:f>
        <x:v>0.6</x:v>
      </x:c>
      <x:c r="K69" s="51" t="n">
        <x:v>4.5</x:v>
      </x:c>
      <x:c r="L69" s="50" t="n">
        <x:f>J69*F69+K69</x:f>
        <x:v>16.5</x:v>
      </x:c>
      <x:c r="M69" s="50" t="n">
        <x:f>ROUNDUP(L69/0.704,2)</x:f>
        <x:v>23.44</x:v>
      </x:c>
      <x:c r="N69" s="51" t="n">
        <x:v>0.5</x:v>
      </x:c>
      <x:c r="O69" s="50" t="n">
        <x:f>CEILING(M69+N69,0.1)</x:f>
        <x:v>24</x:v>
      </x:c>
      <x:c r="P69" s="51" t="n">
        <x:v>2</x:v>
      </x:c>
      <x:c r="Q69" s="50" t="n">
        <x:f>CEILING(M69+P69,0.1)</x:f>
        <x:v>25.5</x:v>
      </x:c>
      <x:c r="R69" s="54" t="n">
        <x:v>6</x:v>
      </x:c>
      <x:c r="S69" s="56" t="str">
        <x:f>IF(O69&lt;M69,"低于保本","可上架")</x:f>
        <x:v>可上架</x:v>
      </x:c>
      <x:c r="T69" s="48" t="str"/>
    </x:row>
    <x:row r="70">
      <x:c r="A70" s="6" t="str">
        <x:v>云南百合王新店样板</x:v>
      </x:c>
      <x:c r="B70" s="7" t="str">
        <x:v>云南百合王</x:v>
      </x:c>
      <x:c r="C70" s="7" t="str">
        <x:v>其他花材</x:v>
      </x:c>
      <x:c r="D70" s="7" t="str">
        <x:v>睡莲（紫）</x:v>
      </x:c>
      <x:c r="E70" s="7" t="str">
        <x:v>睡莲（紫）5支</x:v>
      </x:c>
      <x:c r="F70" s="54" t="n">
        <x:v>5</x:v>
      </x:c>
      <x:c r="G70" s="54" t="n">
        <x:v>10000</x:v>
      </x:c>
      <x:c r="H70" s="50" t="n">
        <x:v>4</x:v>
      </x:c>
      <x:c r="I70" s="50" t="n">
        <x:v>10</x:v>
      </x:c>
      <x:c r="J70" s="50" t="n">
        <x:f>IFERROR(H70/I70,0)</x:f>
        <x:v>0.4</x:v>
      </x:c>
      <x:c r="K70" s="51" t="n">
        <x:v>4.5</x:v>
      </x:c>
      <x:c r="L70" s="50" t="n">
        <x:f>J70*F70+K70</x:f>
        <x:v>6.5</x:v>
      </x:c>
      <x:c r="M70" s="50" t="n">
        <x:f>ROUNDUP(L70/0.704,2)</x:f>
        <x:v>9.24</x:v>
      </x:c>
      <x:c r="N70" s="51" t="n">
        <x:v>0.5</x:v>
      </x:c>
      <x:c r="O70" s="50" t="n">
        <x:f>CEILING(M70+N70,0.1)</x:f>
        <x:v>9.8</x:v>
      </x:c>
      <x:c r="P70" s="51" t="n">
        <x:v>2</x:v>
      </x:c>
      <x:c r="Q70" s="50" t="n">
        <x:f>CEILING(M70+P70,0.1)</x:f>
        <x:v>11.3</x:v>
      </x:c>
      <x:c r="R70" s="54" t="n">
        <x:v>6</x:v>
      </x:c>
      <x:c r="S70" s="56" t="str">
        <x:f>IF(O70&lt;M70,"低于保本","可上架")</x:f>
        <x:v>可上架</x:v>
      </x:c>
      <x:c r="T70" s="48" t="str"/>
    </x:row>
    <x:row r="71">
      <x:c r="A71" s="6" t="str">
        <x:v>云南百合王新店样板</x:v>
      </x:c>
      <x:c r="B71" s="7" t="str">
        <x:v>云南百合王</x:v>
      </x:c>
      <x:c r="C71" s="7" t="str">
        <x:v>其他花材</x:v>
      </x:c>
      <x:c r="D71" s="7" t="str">
        <x:v>睡莲（紫）</x:v>
      </x:c>
      <x:c r="E71" s="7" t="str">
        <x:v>睡莲（紫）10支</x:v>
      </x:c>
      <x:c r="F71" s="54" t="n">
        <x:v>10</x:v>
      </x:c>
      <x:c r="G71" s="54" t="n">
        <x:v>10000</x:v>
      </x:c>
      <x:c r="H71" s="50" t="n">
        <x:v>4</x:v>
      </x:c>
      <x:c r="I71" s="50" t="n">
        <x:v>10</x:v>
      </x:c>
      <x:c r="J71" s="50" t="n">
        <x:f>IFERROR(H71/I71,0)</x:f>
        <x:v>0.4</x:v>
      </x:c>
      <x:c r="K71" s="51" t="n">
        <x:v>4.5</x:v>
      </x:c>
      <x:c r="L71" s="50" t="n">
        <x:f>J71*F71+K71</x:f>
        <x:v>8.5</x:v>
      </x:c>
      <x:c r="M71" s="50" t="n">
        <x:f>ROUNDUP(L71/0.704,2)</x:f>
        <x:v>12.08</x:v>
      </x:c>
      <x:c r="N71" s="51" t="n">
        <x:v>0.5</x:v>
      </x:c>
      <x:c r="O71" s="50" t="n">
        <x:f>CEILING(M71+N71,0.1)</x:f>
        <x:v>12.600000000000001</x:v>
      </x:c>
      <x:c r="P71" s="51" t="n">
        <x:v>2</x:v>
      </x:c>
      <x:c r="Q71" s="50" t="n">
        <x:f>CEILING(M71+P71,0.1)</x:f>
        <x:v>14.100000000000001</x:v>
      </x:c>
      <x:c r="R71" s="54" t="n">
        <x:v>6</x:v>
      </x:c>
      <x:c r="S71" s="56" t="str">
        <x:f>IF(O71&lt;M71,"低于保本","可上架")</x:f>
        <x:v>可上架</x:v>
      </x:c>
      <x:c r="T71" s="48" t="str"/>
    </x:row>
    <x:row r="72">
      <x:c r="A72" s="6" t="str">
        <x:v>云南百合王新店样板</x:v>
      </x:c>
      <x:c r="B72" s="7" t="str">
        <x:v>云南百合王</x:v>
      </x:c>
      <x:c r="C72" s="7" t="str">
        <x:v>其他花材</x:v>
      </x:c>
      <x:c r="D72" s="7" t="str">
        <x:v>睡莲（紫）</x:v>
      </x:c>
      <x:c r="E72" s="7" t="str">
        <x:v>睡莲（紫）20支</x:v>
      </x:c>
      <x:c r="F72" s="54" t="n">
        <x:v>20</x:v>
      </x:c>
      <x:c r="G72" s="54" t="n">
        <x:v>10000</x:v>
      </x:c>
      <x:c r="H72" s="50" t="n">
        <x:v>4</x:v>
      </x:c>
      <x:c r="I72" s="50" t="n">
        <x:v>10</x:v>
      </x:c>
      <x:c r="J72" s="50" t="n">
        <x:f>IFERROR(H72/I72,0)</x:f>
        <x:v>0.4</x:v>
      </x:c>
      <x:c r="K72" s="51" t="n">
        <x:v>4.5</x:v>
      </x:c>
      <x:c r="L72" s="50" t="n">
        <x:f>J72*F72+K72</x:f>
        <x:v>12.5</x:v>
      </x:c>
      <x:c r="M72" s="50" t="n">
        <x:f>ROUNDUP(L72/0.704,2)</x:f>
        <x:v>17.76</x:v>
      </x:c>
      <x:c r="N72" s="51" t="n">
        <x:v>0.5</x:v>
      </x:c>
      <x:c r="O72" s="50" t="n">
        <x:f>CEILING(M72+N72,0.1)</x:f>
        <x:v>18.3</x:v>
      </x:c>
      <x:c r="P72" s="51" t="n">
        <x:v>2</x:v>
      </x:c>
      <x:c r="Q72" s="50" t="n">
        <x:f>CEILING(M72+P72,0.1)</x:f>
        <x:v>19.8</x:v>
      </x:c>
      <x:c r="R72" s="54" t="n">
        <x:v>6</x:v>
      </x:c>
      <x:c r="S72" s="56" t="str">
        <x:f>IF(O72&lt;M72,"低于保本","可上架")</x:f>
        <x:v>可上架</x:v>
      </x:c>
      <x:c r="T72" s="48" t="str"/>
    </x:row>
    <x:row r="73">
      <x:c r="A73" s="6" t="str">
        <x:v>云南百合王新店样板</x:v>
      </x:c>
      <x:c r="B73" s="7" t="str">
        <x:v>云南百合王</x:v>
      </x:c>
      <x:c r="C73" s="7" t="str">
        <x:v>其他花材</x:v>
      </x:c>
      <x:c r="D73" s="7" t="str">
        <x:v>睡莲（粉）</x:v>
      </x:c>
      <x:c r="E73" s="7" t="str">
        <x:v>睡莲（粉）5支</x:v>
      </x:c>
      <x:c r="F73" s="54" t="n">
        <x:v>5</x:v>
      </x:c>
      <x:c r="G73" s="54" t="n">
        <x:v>10000</x:v>
      </x:c>
      <x:c r="H73" s="50" t="n">
        <x:v>8</x:v>
      </x:c>
      <x:c r="I73" s="50" t="n">
        <x:v>10</x:v>
      </x:c>
      <x:c r="J73" s="50" t="n">
        <x:f>IFERROR(H73/I73,0)</x:f>
        <x:v>0.8</x:v>
      </x:c>
      <x:c r="K73" s="51" t="n">
        <x:v>4.5</x:v>
      </x:c>
      <x:c r="L73" s="50" t="n">
        <x:f>J73*F73+K73</x:f>
        <x:v>8.5</x:v>
      </x:c>
      <x:c r="M73" s="50" t="n">
        <x:f>ROUNDUP(L73/0.704,2)</x:f>
        <x:v>12.08</x:v>
      </x:c>
      <x:c r="N73" s="51" t="n">
        <x:v>0.5</x:v>
      </x:c>
      <x:c r="O73" s="50" t="n">
        <x:f>CEILING(M73+N73,0.1)</x:f>
        <x:v>12.600000000000001</x:v>
      </x:c>
      <x:c r="P73" s="51" t="n">
        <x:v>2</x:v>
      </x:c>
      <x:c r="Q73" s="50" t="n">
        <x:f>CEILING(M73+P73,0.1)</x:f>
        <x:v>14.100000000000001</x:v>
      </x:c>
      <x:c r="R73" s="54" t="n">
        <x:v>6</x:v>
      </x:c>
      <x:c r="S73" s="56" t="str">
        <x:f>IF(O73&lt;M73,"低于保本","可上架")</x:f>
        <x:v>可上架</x:v>
      </x:c>
      <x:c r="T73" s="48" t="str"/>
    </x:row>
    <x:row r="74">
      <x:c r="A74" s="6" t="str">
        <x:v>云南百合王新店样板</x:v>
      </x:c>
      <x:c r="B74" s="7" t="str">
        <x:v>云南百合王</x:v>
      </x:c>
      <x:c r="C74" s="7" t="str">
        <x:v>其他花材</x:v>
      </x:c>
      <x:c r="D74" s="7" t="str">
        <x:v>睡莲（粉）</x:v>
      </x:c>
      <x:c r="E74" s="7" t="str">
        <x:v>睡莲（粉）10支</x:v>
      </x:c>
      <x:c r="F74" s="54" t="n">
        <x:v>10</x:v>
      </x:c>
      <x:c r="G74" s="54" t="n">
        <x:v>10000</x:v>
      </x:c>
      <x:c r="H74" s="50" t="n">
        <x:v>8</x:v>
      </x:c>
      <x:c r="I74" s="50" t="n">
        <x:v>10</x:v>
      </x:c>
      <x:c r="J74" s="50" t="n">
        <x:f>IFERROR(H74/I74,0)</x:f>
        <x:v>0.8</x:v>
      </x:c>
      <x:c r="K74" s="51" t="n">
        <x:v>4.5</x:v>
      </x:c>
      <x:c r="L74" s="50" t="n">
        <x:f>J74*F74+K74</x:f>
        <x:v>12.5</x:v>
      </x:c>
      <x:c r="M74" s="50" t="n">
        <x:f>ROUNDUP(L74/0.704,2)</x:f>
        <x:v>17.76</x:v>
      </x:c>
      <x:c r="N74" s="51" t="n">
        <x:v>0.5</x:v>
      </x:c>
      <x:c r="O74" s="50" t="n">
        <x:f>CEILING(M74+N74,0.1)</x:f>
        <x:v>18.3</x:v>
      </x:c>
      <x:c r="P74" s="51" t="n">
        <x:v>2</x:v>
      </x:c>
      <x:c r="Q74" s="50" t="n">
        <x:f>CEILING(M74+P74,0.1)</x:f>
        <x:v>19.8</x:v>
      </x:c>
      <x:c r="R74" s="54" t="n">
        <x:v>6</x:v>
      </x:c>
      <x:c r="S74" s="56" t="str">
        <x:f>IF(O74&lt;M74,"低于保本","可上架")</x:f>
        <x:v>可上架</x:v>
      </x:c>
      <x:c r="T74" s="48" t="str"/>
    </x:row>
    <x:row r="75">
      <x:c r="A75" s="6" t="str">
        <x:v>云南百合王新店样板</x:v>
      </x:c>
      <x:c r="B75" s="7" t="str">
        <x:v>云南百合王</x:v>
      </x:c>
      <x:c r="C75" s="7" t="str">
        <x:v>其他花材</x:v>
      </x:c>
      <x:c r="D75" s="7" t="str">
        <x:v>睡莲（粉）</x:v>
      </x:c>
      <x:c r="E75" s="7" t="str">
        <x:v>睡莲（粉）20支</x:v>
      </x:c>
      <x:c r="F75" s="54" t="n">
        <x:v>20</x:v>
      </x:c>
      <x:c r="G75" s="54" t="n">
        <x:v>10000</x:v>
      </x:c>
      <x:c r="H75" s="50" t="n">
        <x:v>8</x:v>
      </x:c>
      <x:c r="I75" s="50" t="n">
        <x:v>10</x:v>
      </x:c>
      <x:c r="J75" s="50" t="n">
        <x:f>IFERROR(H75/I75,0)</x:f>
        <x:v>0.8</x:v>
      </x:c>
      <x:c r="K75" s="51" t="n">
        <x:v>4.5</x:v>
      </x:c>
      <x:c r="L75" s="50" t="n">
        <x:f>J75*F75+K75</x:f>
        <x:v>20.5</x:v>
      </x:c>
      <x:c r="M75" s="50" t="n">
        <x:f>ROUNDUP(L75/0.704,2)</x:f>
        <x:v>29.12</x:v>
      </x:c>
      <x:c r="N75" s="51" t="n">
        <x:v>0.5</x:v>
      </x:c>
      <x:c r="O75" s="50" t="n">
        <x:f>CEILING(M75+N75,0.1)</x:f>
        <x:v>29.700000000000003</x:v>
      </x:c>
      <x:c r="P75" s="51" t="n">
        <x:v>2</x:v>
      </x:c>
      <x:c r="Q75" s="50" t="n">
        <x:f>CEILING(M75+P75,0.1)</x:f>
        <x:v>31.200000000000003</x:v>
      </x:c>
      <x:c r="R75" s="54" t="n">
        <x:v>6</x:v>
      </x:c>
      <x:c r="S75" s="56" t="str">
        <x:f>IF(O75&lt;M75,"低于保本","可上架")</x:f>
        <x:v>可上架</x:v>
      </x:c>
      <x:c r="T75" s="48" t="str"/>
    </x:row>
    <x:row r="76">
      <x:c r="A76" s="6" t="str">
        <x:v>云南百合王新店样板</x:v>
      </x:c>
      <x:c r="B76" s="7" t="str">
        <x:v>云南百合王</x:v>
      </x:c>
      <x:c r="C76" s="7" t="str">
        <x:v>其他花材</x:v>
      </x:c>
      <x:c r="D76" s="7" t="str">
        <x:v>多头粉康</x:v>
      </x:c>
      <x:c r="E76" s="7" t="str">
        <x:v>多头粉康5支</x:v>
      </x:c>
      <x:c r="F76" s="54" t="n">
        <x:v>5</x:v>
      </x:c>
      <x:c r="G76" s="54" t="n">
        <x:v>10000</x:v>
      </x:c>
      <x:c r="H76" s="50" t="n">
        <x:v>13</x:v>
      </x:c>
      <x:c r="I76" s="50" t="n">
        <x:v>10</x:v>
      </x:c>
      <x:c r="J76" s="50" t="n">
        <x:f>IFERROR(H76/I76,0)</x:f>
        <x:v>1.3</x:v>
      </x:c>
      <x:c r="K76" s="51" t="n">
        <x:v>4.5</x:v>
      </x:c>
      <x:c r="L76" s="50" t="n">
        <x:f>J76*F76+K76</x:f>
        <x:v>11</x:v>
      </x:c>
      <x:c r="M76" s="50" t="n">
        <x:f>ROUNDUP(L76/0.704,2)</x:f>
        <x:v>15.63</x:v>
      </x:c>
      <x:c r="N76" s="51" t="n">
        <x:v>0.5</x:v>
      </x:c>
      <x:c r="O76" s="50" t="n">
        <x:f>CEILING(M76+N76,0.1)</x:f>
        <x:v>16.2</x:v>
      </x:c>
      <x:c r="P76" s="51" t="n">
        <x:v>2</x:v>
      </x:c>
      <x:c r="Q76" s="50" t="n">
        <x:f>CEILING(M76+P76,0.1)</x:f>
        <x:v>17.7</x:v>
      </x:c>
      <x:c r="R76" s="54" t="n">
        <x:v>6</x:v>
      </x:c>
      <x:c r="S76" s="56" t="str">
        <x:f>IF(O76&lt;M76,"低于保本","可上架")</x:f>
        <x:v>可上架</x:v>
      </x:c>
      <x:c r="T76" s="48" t="str"/>
    </x:row>
    <x:row r="77">
      <x:c r="A77" s="6" t="str">
        <x:v>云南百合王新店样板</x:v>
      </x:c>
      <x:c r="B77" s="7" t="str">
        <x:v>云南百合王</x:v>
      </x:c>
      <x:c r="C77" s="7" t="str">
        <x:v>其他花材</x:v>
      </x:c>
      <x:c r="D77" s="7" t="str">
        <x:v>多头粉康</x:v>
      </x:c>
      <x:c r="E77" s="7" t="str">
        <x:v>多头粉康10支</x:v>
      </x:c>
      <x:c r="F77" s="54" t="n">
        <x:v>10</x:v>
      </x:c>
      <x:c r="G77" s="54" t="n">
        <x:v>10000</x:v>
      </x:c>
      <x:c r="H77" s="50" t="n">
        <x:v>13</x:v>
      </x:c>
      <x:c r="I77" s="50" t="n">
        <x:v>10</x:v>
      </x:c>
      <x:c r="J77" s="50" t="n">
        <x:f>IFERROR(H77/I77,0)</x:f>
        <x:v>1.3</x:v>
      </x:c>
      <x:c r="K77" s="51" t="n">
        <x:v>4.5</x:v>
      </x:c>
      <x:c r="L77" s="50" t="n">
        <x:f>J77*F77+K77</x:f>
        <x:v>17.5</x:v>
      </x:c>
      <x:c r="M77" s="50" t="n">
        <x:f>ROUNDUP(L77/0.704,2)</x:f>
        <x:v>24.86</x:v>
      </x:c>
      <x:c r="N77" s="51" t="n">
        <x:v>0.5</x:v>
      </x:c>
      <x:c r="O77" s="50" t="n">
        <x:f>CEILING(M77+N77,0.1)</x:f>
        <x:v>25.400000000000002</x:v>
      </x:c>
      <x:c r="P77" s="51" t="n">
        <x:v>2</x:v>
      </x:c>
      <x:c r="Q77" s="50" t="n">
        <x:f>CEILING(M77+P77,0.1)</x:f>
        <x:v>26.900000000000002</x:v>
      </x:c>
      <x:c r="R77" s="54" t="n">
        <x:v>6</x:v>
      </x:c>
      <x:c r="S77" s="56" t="str">
        <x:f>IF(O77&lt;M77,"低于保本","可上架")</x:f>
        <x:v>可上架</x:v>
      </x:c>
      <x:c r="T77" s="48" t="str"/>
    </x:row>
    <x:row r="78">
      <x:c r="A78" s="6" t="str">
        <x:v>云南百合王新店样板</x:v>
      </x:c>
      <x:c r="B78" s="7" t="str">
        <x:v>云南百合王</x:v>
      </x:c>
      <x:c r="C78" s="7" t="str">
        <x:v>其他花材</x:v>
      </x:c>
      <x:c r="D78" s="7" t="str">
        <x:v>多头粉康</x:v>
      </x:c>
      <x:c r="E78" s="7" t="str">
        <x:v>多头粉康20支</x:v>
      </x:c>
      <x:c r="F78" s="54" t="n">
        <x:v>20</x:v>
      </x:c>
      <x:c r="G78" s="54" t="n">
        <x:v>10000</x:v>
      </x:c>
      <x:c r="H78" s="50" t="n">
        <x:v>13</x:v>
      </x:c>
      <x:c r="I78" s="50" t="n">
        <x:v>10</x:v>
      </x:c>
      <x:c r="J78" s="50" t="n">
        <x:f>IFERROR(H78/I78,0)</x:f>
        <x:v>1.3</x:v>
      </x:c>
      <x:c r="K78" s="51" t="n">
        <x:v>4.5</x:v>
      </x:c>
      <x:c r="L78" s="50" t="n">
        <x:f>J78*F78+K78</x:f>
        <x:v>30.5</x:v>
      </x:c>
      <x:c r="M78" s="50" t="n">
        <x:f>ROUNDUP(L78/0.704,2)</x:f>
        <x:v>43.33</x:v>
      </x:c>
      <x:c r="N78" s="51" t="n">
        <x:v>0.5</x:v>
      </x:c>
      <x:c r="O78" s="50" t="n">
        <x:f>CEILING(M78+N78,0.1)</x:f>
        <x:v>43.900000000000006</x:v>
      </x:c>
      <x:c r="P78" s="51" t="n">
        <x:v>2</x:v>
      </x:c>
      <x:c r="Q78" s="50" t="n">
        <x:f>CEILING(M78+P78,0.1)</x:f>
        <x:v>45.400000000000006</x:v>
      </x:c>
      <x:c r="R78" s="54" t="n">
        <x:v>6</x:v>
      </x:c>
      <x:c r="S78" s="56" t="str">
        <x:f>IF(O78&lt;M78,"低于保本","可上架")</x:f>
        <x:v>可上架</x:v>
      </x:c>
      <x:c r="T78" s="48" t="str"/>
    </x:row>
    <x:row r="79">
      <x:c r="A79" s="6" t="str">
        <x:v>云南百合王新店样板</x:v>
      </x:c>
      <x:c r="B79" s="7" t="str">
        <x:v>云南百合王</x:v>
      </x:c>
      <x:c r="C79" s="7" t="str">
        <x:v>其他花材</x:v>
      </x:c>
      <x:c r="D79" s="7" t="str">
        <x:v>小雏菊</x:v>
      </x:c>
      <x:c r="E79" s="7" t="str">
        <x:v>小雏菊5朵</x:v>
      </x:c>
      <x:c r="F79" s="54" t="n">
        <x:v>5</x:v>
      </x:c>
      <x:c r="G79" s="54" t="n">
        <x:v>10000</x:v>
      </x:c>
      <x:c r="H79" s="50" t="n">
        <x:v>8</x:v>
      </x:c>
      <x:c r="I79" s="50" t="n">
        <x:v>10</x:v>
      </x:c>
      <x:c r="J79" s="50" t="n">
        <x:f>IFERROR(H79/I79,0)</x:f>
        <x:v>0.8</x:v>
      </x:c>
      <x:c r="K79" s="51" t="n">
        <x:v>4.5</x:v>
      </x:c>
      <x:c r="L79" s="50" t="n">
        <x:f>J79*F79+K79</x:f>
        <x:v>8.5</x:v>
      </x:c>
      <x:c r="M79" s="50" t="n">
        <x:f>ROUNDUP(L79/0.704,2)</x:f>
        <x:v>12.08</x:v>
      </x:c>
      <x:c r="N79" s="51" t="n">
        <x:v>0.5</x:v>
      </x:c>
      <x:c r="O79" s="50" t="n">
        <x:f>CEILING(M79+N79,0.1)</x:f>
        <x:v>12.600000000000001</x:v>
      </x:c>
      <x:c r="P79" s="51" t="n">
        <x:v>2</x:v>
      </x:c>
      <x:c r="Q79" s="50" t="n">
        <x:f>CEILING(M79+P79,0.1)</x:f>
        <x:v>14.100000000000001</x:v>
      </x:c>
      <x:c r="R79" s="54" t="n">
        <x:v>6</x:v>
      </x:c>
      <x:c r="S79" s="56" t="str">
        <x:f>IF(O79&lt;M79,"低于保本","可上架")</x:f>
        <x:v>可上架</x:v>
      </x:c>
      <x:c r="T79" s="48" t="str"/>
    </x:row>
    <x:row r="80">
      <x:c r="A80" s="6" t="str">
        <x:v>云南百合王新店样板</x:v>
      </x:c>
      <x:c r="B80" s="7" t="str">
        <x:v>云南百合王</x:v>
      </x:c>
      <x:c r="C80" s="7" t="str">
        <x:v>其他花材</x:v>
      </x:c>
      <x:c r="D80" s="7" t="str">
        <x:v>小雏菊</x:v>
      </x:c>
      <x:c r="E80" s="7" t="str">
        <x:v>小雏菊10朵</x:v>
      </x:c>
      <x:c r="F80" s="54" t="n">
        <x:v>10</x:v>
      </x:c>
      <x:c r="G80" s="54" t="n">
        <x:v>10000</x:v>
      </x:c>
      <x:c r="H80" s="50" t="n">
        <x:v>8</x:v>
      </x:c>
      <x:c r="I80" s="50" t="n">
        <x:v>10</x:v>
      </x:c>
      <x:c r="J80" s="50" t="n">
        <x:f>IFERROR(H80/I80,0)</x:f>
        <x:v>0.8</x:v>
      </x:c>
      <x:c r="K80" s="51" t="n">
        <x:v>4.5</x:v>
      </x:c>
      <x:c r="L80" s="50" t="n">
        <x:f>J80*F80+K80</x:f>
        <x:v>12.5</x:v>
      </x:c>
      <x:c r="M80" s="50" t="n">
        <x:f>ROUNDUP(L80/0.704,2)</x:f>
        <x:v>17.76</x:v>
      </x:c>
      <x:c r="N80" s="51" t="n">
        <x:v>0.5</x:v>
      </x:c>
      <x:c r="O80" s="50" t="n">
        <x:f>CEILING(M80+N80,0.1)</x:f>
        <x:v>18.3</x:v>
      </x:c>
      <x:c r="P80" s="51" t="n">
        <x:v>2</x:v>
      </x:c>
      <x:c r="Q80" s="50" t="n">
        <x:f>CEILING(M80+P80,0.1)</x:f>
        <x:v>19.8</x:v>
      </x:c>
      <x:c r="R80" s="54" t="n">
        <x:v>6</x:v>
      </x:c>
      <x:c r="S80" s="56" t="str">
        <x:f>IF(O80&lt;M80,"低于保本","可上架")</x:f>
        <x:v>可上架</x:v>
      </x:c>
      <x:c r="T80" s="48" t="str"/>
    </x:row>
    <x:row r="81">
      <x:c r="A81" s="6" t="str">
        <x:v>云南百合王新店样板</x:v>
      </x:c>
      <x:c r="B81" s="7" t="str">
        <x:v>云南百合王</x:v>
      </x:c>
      <x:c r="C81" s="7" t="str">
        <x:v>其他花材</x:v>
      </x:c>
      <x:c r="D81" s="7" t="str">
        <x:v>小雏菊</x:v>
      </x:c>
      <x:c r="E81" s="7" t="str">
        <x:v>小雏菊20朵</x:v>
      </x:c>
      <x:c r="F81" s="54" t="n">
        <x:v>20</x:v>
      </x:c>
      <x:c r="G81" s="54" t="n">
        <x:v>10000</x:v>
      </x:c>
      <x:c r="H81" s="50" t="n">
        <x:v>8</x:v>
      </x:c>
      <x:c r="I81" s="50" t="n">
        <x:v>10</x:v>
      </x:c>
      <x:c r="J81" s="50" t="n">
        <x:f>IFERROR(H81/I81,0)</x:f>
        <x:v>0.8</x:v>
      </x:c>
      <x:c r="K81" s="51" t="n">
        <x:v>4.5</x:v>
      </x:c>
      <x:c r="L81" s="50" t="n">
        <x:f>J81*F81+K81</x:f>
        <x:v>20.5</x:v>
      </x:c>
      <x:c r="M81" s="50" t="n">
        <x:f>ROUNDUP(L81/0.704,2)</x:f>
        <x:v>29.12</x:v>
      </x:c>
      <x:c r="N81" s="51" t="n">
        <x:v>0.5</x:v>
      </x:c>
      <x:c r="O81" s="50" t="n">
        <x:f>CEILING(M81+N81,0.1)</x:f>
        <x:v>29.700000000000003</x:v>
      </x:c>
      <x:c r="P81" s="51" t="n">
        <x:v>2</x:v>
      </x:c>
      <x:c r="Q81" s="50" t="n">
        <x:f>CEILING(M81+P81,0.1)</x:f>
        <x:v>31.200000000000003</x:v>
      </x:c>
      <x:c r="R81" s="54" t="n">
        <x:v>6</x:v>
      </x:c>
      <x:c r="S81" s="56" t="str">
        <x:f>IF(O81&lt;M81,"低于保本","可上架")</x:f>
        <x:v>可上架</x:v>
      </x:c>
      <x:c r="T81" s="48" t="str"/>
    </x:row>
    <x:row r="82">
      <x:c r="A82" s="6" t="str">
        <x:v>云南百合王新店样板</x:v>
      </x:c>
      <x:c r="B82" s="7" t="str">
        <x:v>云南百合王</x:v>
      </x:c>
      <x:c r="C82" s="7" t="str">
        <x:v>其他花材</x:v>
      </x:c>
      <x:c r="D82" s="7" t="str">
        <x:v>红豆</x:v>
      </x:c>
      <x:c r="E82" s="7" t="str">
        <x:v>红豆5支</x:v>
      </x:c>
      <x:c r="F82" s="54" t="n">
        <x:v>5</x:v>
      </x:c>
      <x:c r="G82" s="54" t="n">
        <x:v>10000</x:v>
      </x:c>
      <x:c r="H82" s="50" t="n">
        <x:v>9</x:v>
      </x:c>
      <x:c r="I82" s="50" t="n">
        <x:v>10</x:v>
      </x:c>
      <x:c r="J82" s="50" t="n">
        <x:f>IFERROR(H82/I82,0)</x:f>
        <x:v>0.9</x:v>
      </x:c>
      <x:c r="K82" s="51" t="n">
        <x:v>4.5</x:v>
      </x:c>
      <x:c r="L82" s="50" t="n">
        <x:f>J82*F82+K82</x:f>
        <x:v>9</x:v>
      </x:c>
      <x:c r="M82" s="50" t="n">
        <x:f>ROUNDUP(L82/0.704,2)</x:f>
        <x:v>12.79</x:v>
      </x:c>
      <x:c r="N82" s="51" t="n">
        <x:v>0.5</x:v>
      </x:c>
      <x:c r="O82" s="50" t="n">
        <x:f>CEILING(M82+N82,0.1)</x:f>
        <x:v>13.3</x:v>
      </x:c>
      <x:c r="P82" s="51" t="n">
        <x:v>2</x:v>
      </x:c>
      <x:c r="Q82" s="50" t="n">
        <x:f>CEILING(M82+P82,0.1)</x:f>
        <x:v>14.8</x:v>
      </x:c>
      <x:c r="R82" s="54" t="n">
        <x:v>6</x:v>
      </x:c>
      <x:c r="S82" s="56" t="str">
        <x:f>IF(O82&lt;M82,"低于保本","可上架")</x:f>
        <x:v>可上架</x:v>
      </x:c>
      <x:c r="T82" s="48" t="str"/>
    </x:row>
    <x:row r="83">
      <x:c r="A83" s="6" t="str">
        <x:v>云南百合王新店样板</x:v>
      </x:c>
      <x:c r="B83" s="7" t="str">
        <x:v>云南百合王</x:v>
      </x:c>
      <x:c r="C83" s="7" t="str">
        <x:v>其他花材</x:v>
      </x:c>
      <x:c r="D83" s="7" t="str">
        <x:v>红豆</x:v>
      </x:c>
      <x:c r="E83" s="7" t="str">
        <x:v>红豆10支</x:v>
      </x:c>
      <x:c r="F83" s="54" t="n">
        <x:v>10</x:v>
      </x:c>
      <x:c r="G83" s="54" t="n">
        <x:v>10000</x:v>
      </x:c>
      <x:c r="H83" s="50" t="n">
        <x:v>9</x:v>
      </x:c>
      <x:c r="I83" s="50" t="n">
        <x:v>10</x:v>
      </x:c>
      <x:c r="J83" s="50" t="n">
        <x:f>IFERROR(H83/I83,0)</x:f>
        <x:v>0.9</x:v>
      </x:c>
      <x:c r="K83" s="51" t="n">
        <x:v>4.5</x:v>
      </x:c>
      <x:c r="L83" s="50" t="n">
        <x:f>J83*F83+K83</x:f>
        <x:v>13.5</x:v>
      </x:c>
      <x:c r="M83" s="50" t="n">
        <x:f>ROUNDUP(L83/0.704,2)</x:f>
        <x:v>19.18</x:v>
      </x:c>
      <x:c r="N83" s="51" t="n">
        <x:v>0.5</x:v>
      </x:c>
      <x:c r="O83" s="50" t="n">
        <x:f>CEILING(M83+N83,0.1)</x:f>
        <x:v>19.700000000000003</x:v>
      </x:c>
      <x:c r="P83" s="51" t="n">
        <x:v>2</x:v>
      </x:c>
      <x:c r="Q83" s="50" t="n">
        <x:f>CEILING(M83+P83,0.1)</x:f>
        <x:v>21.200000000000003</x:v>
      </x:c>
      <x:c r="R83" s="54" t="n">
        <x:v>6</x:v>
      </x:c>
      <x:c r="S83" s="56" t="str">
        <x:f>IF(O83&lt;M83,"低于保本","可上架")</x:f>
        <x:v>可上架</x:v>
      </x:c>
      <x:c r="T83" s="48" t="str"/>
    </x:row>
    <x:row r="84">
      <x:c r="A84" s="6" t="str">
        <x:v>云南百合王新店样板</x:v>
      </x:c>
      <x:c r="B84" s="7" t="str">
        <x:v>云南百合王</x:v>
      </x:c>
      <x:c r="C84" s="7" t="str">
        <x:v>其他花材</x:v>
      </x:c>
      <x:c r="D84" s="7" t="str">
        <x:v>红豆</x:v>
      </x:c>
      <x:c r="E84" s="7" t="str">
        <x:v>红豆20支</x:v>
      </x:c>
      <x:c r="F84" s="54" t="n">
        <x:v>20</x:v>
      </x:c>
      <x:c r="G84" s="54" t="n">
        <x:v>10000</x:v>
      </x:c>
      <x:c r="H84" s="50" t="n">
        <x:v>9</x:v>
      </x:c>
      <x:c r="I84" s="50" t="n">
        <x:v>10</x:v>
      </x:c>
      <x:c r="J84" s="50" t="n">
        <x:f>IFERROR(H84/I84,0)</x:f>
        <x:v>0.9</x:v>
      </x:c>
      <x:c r="K84" s="51" t="n">
        <x:v>4.5</x:v>
      </x:c>
      <x:c r="L84" s="50" t="n">
        <x:f>J84*F84+K84</x:f>
        <x:v>22.5</x:v>
      </x:c>
      <x:c r="M84" s="50" t="n">
        <x:f>ROUNDUP(L84/0.704,2)</x:f>
        <x:v>31.97</x:v>
      </x:c>
      <x:c r="N84" s="51" t="n">
        <x:v>0.5</x:v>
      </x:c>
      <x:c r="O84" s="50" t="n">
        <x:f>CEILING(M84+N84,0.1)</x:f>
        <x:v>32.5</x:v>
      </x:c>
      <x:c r="P84" s="51" t="n">
        <x:v>2</x:v>
      </x:c>
      <x:c r="Q84" s="50" t="n">
        <x:f>CEILING(M84+P84,0.1)</x:f>
        <x:v>34</x:v>
      </x:c>
      <x:c r="R84" s="54" t="n">
        <x:v>6</x:v>
      </x:c>
      <x:c r="S84" s="56" t="str">
        <x:f>IF(O84&lt;M84,"低于保本","可上架")</x:f>
        <x:v>可上架</x:v>
      </x:c>
      <x:c r="T84" s="48" t="str"/>
    </x:row>
    <x:row r="85">
      <x:c r="A85" s="6" t="str">
        <x:v>云南百合王新店样板</x:v>
      </x:c>
      <x:c r="B85" s="7" t="str">
        <x:v>云南百合王</x:v>
      </x:c>
      <x:c r="C85" s="7" t="str">
        <x:v>其他花材</x:v>
      </x:c>
      <x:c r="D85" s="7" t="str">
        <x:v>黄莺草</x:v>
      </x:c>
      <x:c r="E85" s="7" t="str">
        <x:v>黄莺草5支</x:v>
      </x:c>
      <x:c r="F85" s="54" t="n">
        <x:v>5</x:v>
      </x:c>
      <x:c r="G85" s="54" t="n">
        <x:v>10000</x:v>
      </x:c>
      <x:c r="H85" s="50" t="n">
        <x:v>1.5</x:v>
      </x:c>
      <x:c r="I85" s="50" t="n">
        <x:v>10</x:v>
      </x:c>
      <x:c r="J85" s="50" t="n">
        <x:f>IFERROR(H85/I85,0)</x:f>
        <x:v>0.15</x:v>
      </x:c>
      <x:c r="K85" s="51" t="n">
        <x:v>4.5</x:v>
      </x:c>
      <x:c r="L85" s="50" t="n">
        <x:f>J85*F85+K85</x:f>
        <x:v>5.25</x:v>
      </x:c>
      <x:c r="M85" s="50" t="n">
        <x:f>ROUNDUP(L85/0.704,2)</x:f>
        <x:v>7.46</x:v>
      </x:c>
      <x:c r="N85" s="51" t="n">
        <x:v>0.5</x:v>
      </x:c>
      <x:c r="O85" s="50" t="n">
        <x:f>CEILING(M85+N85,0.1)</x:f>
        <x:v>8</x:v>
      </x:c>
      <x:c r="P85" s="51" t="n">
        <x:v>2</x:v>
      </x:c>
      <x:c r="Q85" s="50" t="n">
        <x:f>CEILING(M85+P85,0.1)</x:f>
        <x:v>9.5</x:v>
      </x:c>
      <x:c r="R85" s="54" t="n">
        <x:v>6</x:v>
      </x:c>
      <x:c r="S85" s="56" t="str">
        <x:f>IF(O85&lt;M85,"低于保本","可上架")</x:f>
        <x:v>可上架</x:v>
      </x:c>
      <x:c r="T85" s="48" t="str"/>
    </x:row>
    <x:row r="86">
      <x:c r="A86" s="6" t="str">
        <x:v>云南百合王新店样板</x:v>
      </x:c>
      <x:c r="B86" s="7" t="str">
        <x:v>云南百合王</x:v>
      </x:c>
      <x:c r="C86" s="7" t="str">
        <x:v>其他花材</x:v>
      </x:c>
      <x:c r="D86" s="7" t="str">
        <x:v>黄莺草</x:v>
      </x:c>
      <x:c r="E86" s="7" t="str">
        <x:v>黄莺草10支</x:v>
      </x:c>
      <x:c r="F86" s="54" t="n">
        <x:v>10</x:v>
      </x:c>
      <x:c r="G86" s="54" t="n">
        <x:v>10000</x:v>
      </x:c>
      <x:c r="H86" s="50" t="n">
        <x:v>1.5</x:v>
      </x:c>
      <x:c r="I86" s="50" t="n">
        <x:v>10</x:v>
      </x:c>
      <x:c r="J86" s="50" t="n">
        <x:f>IFERROR(H86/I86,0)</x:f>
        <x:v>0.15</x:v>
      </x:c>
      <x:c r="K86" s="51" t="n">
        <x:v>4.5</x:v>
      </x:c>
      <x:c r="L86" s="50" t="n">
        <x:f>J86*F86+K86</x:f>
        <x:v>6</x:v>
      </x:c>
      <x:c r="M86" s="50" t="n">
        <x:f>ROUNDUP(L86/0.704,2)</x:f>
        <x:v>8.53</x:v>
      </x:c>
      <x:c r="N86" s="51" t="n">
        <x:v>0.5</x:v>
      </x:c>
      <x:c r="O86" s="50" t="n">
        <x:f>CEILING(M86+N86,0.1)</x:f>
        <x:v>9.1</x:v>
      </x:c>
      <x:c r="P86" s="51" t="n">
        <x:v>2</x:v>
      </x:c>
      <x:c r="Q86" s="50" t="n">
        <x:f>CEILING(M86+P86,0.1)</x:f>
        <x:v>10.600000000000001</x:v>
      </x:c>
      <x:c r="R86" s="54" t="n">
        <x:v>6</x:v>
      </x:c>
      <x:c r="S86" s="56" t="str">
        <x:f>IF(O86&lt;M86,"低于保本","可上架")</x:f>
        <x:v>可上架</x:v>
      </x:c>
      <x:c r="T86" s="48" t="str"/>
    </x:row>
    <x:row r="87">
      <x:c r="A87" s="6" t="str">
        <x:v>云南百合王新店样板</x:v>
      </x:c>
      <x:c r="B87" s="7" t="str">
        <x:v>云南百合王</x:v>
      </x:c>
      <x:c r="C87" s="7" t="str">
        <x:v>其他花材</x:v>
      </x:c>
      <x:c r="D87" s="7" t="str">
        <x:v>黄莺草</x:v>
      </x:c>
      <x:c r="E87" s="7" t="str">
        <x:v>黄莺草20支</x:v>
      </x:c>
      <x:c r="F87" s="54" t="n">
        <x:v>20</x:v>
      </x:c>
      <x:c r="G87" s="54" t="n">
        <x:v>10000</x:v>
      </x:c>
      <x:c r="H87" s="50" t="n">
        <x:v>1.5</x:v>
      </x:c>
      <x:c r="I87" s="50" t="n">
        <x:v>10</x:v>
      </x:c>
      <x:c r="J87" s="50" t="n">
        <x:f>IFERROR(H87/I87,0)</x:f>
        <x:v>0.15</x:v>
      </x:c>
      <x:c r="K87" s="51" t="n">
        <x:v>4.5</x:v>
      </x:c>
      <x:c r="L87" s="50" t="n">
        <x:f>J87*F87+K87</x:f>
        <x:v>7.5</x:v>
      </x:c>
      <x:c r="M87" s="50" t="n">
        <x:f>ROUNDUP(L87/0.704,2)</x:f>
        <x:v>10.66</x:v>
      </x:c>
      <x:c r="N87" s="51" t="n">
        <x:v>0.5</x:v>
      </x:c>
      <x:c r="O87" s="50" t="n">
        <x:f>CEILING(M87+N87,0.1)</x:f>
        <x:v>11.200000000000001</x:v>
      </x:c>
      <x:c r="P87" s="51" t="n">
        <x:v>2</x:v>
      </x:c>
      <x:c r="Q87" s="50" t="n">
        <x:f>CEILING(M87+P87,0.1)</x:f>
        <x:v>12.700000000000001</x:v>
      </x:c>
      <x:c r="R87" s="54" t="n">
        <x:v>6</x:v>
      </x:c>
      <x:c r="S87" s="56" t="str">
        <x:f>IF(O87&lt;M87,"低于保本","可上架")</x:f>
        <x:v>可上架</x:v>
      </x:c>
      <x:c r="T87" s="48" t="str"/>
    </x:row>
    <x:row r="88">
      <x:c r="A88" s="6" t="str">
        <x:v>云南百合王新店样板</x:v>
      </x:c>
      <x:c r="B88" s="7" t="str">
        <x:v>云南百合王</x:v>
      </x:c>
      <x:c r="C88" s="7" t="str">
        <x:v>其他花材</x:v>
      </x:c>
      <x:c r="D88" s="7" t="str">
        <x:v>尤加利</x:v>
      </x:c>
      <x:c r="E88" s="7" t="str">
        <x:v>尤加利5支</x:v>
      </x:c>
      <x:c r="F88" s="54" t="n">
        <x:v>5</x:v>
      </x:c>
      <x:c r="G88" s="54" t="n">
        <x:v>10000</x:v>
      </x:c>
      <x:c r="H88" s="50" t="n">
        <x:v>1.5</x:v>
      </x:c>
      <x:c r="I88" s="50" t="n">
        <x:v>10</x:v>
      </x:c>
      <x:c r="J88" s="50" t="n">
        <x:f>IFERROR(H88/I88,0)</x:f>
        <x:v>0.15</x:v>
      </x:c>
      <x:c r="K88" s="51" t="n">
        <x:v>4.5</x:v>
      </x:c>
      <x:c r="L88" s="50" t="n">
        <x:f>J88*F88+K88</x:f>
        <x:v>5.25</x:v>
      </x:c>
      <x:c r="M88" s="50" t="n">
        <x:f>ROUNDUP(L88/0.704,2)</x:f>
        <x:v>7.46</x:v>
      </x:c>
      <x:c r="N88" s="51" t="n">
        <x:v>0.5</x:v>
      </x:c>
      <x:c r="O88" s="50" t="n">
        <x:f>CEILING(M88+N88,0.1)</x:f>
        <x:v>8</x:v>
      </x:c>
      <x:c r="P88" s="51" t="n">
        <x:v>2</x:v>
      </x:c>
      <x:c r="Q88" s="50" t="n">
        <x:f>CEILING(M88+P88,0.1)</x:f>
        <x:v>9.5</x:v>
      </x:c>
      <x:c r="R88" s="54" t="n">
        <x:v>6</x:v>
      </x:c>
      <x:c r="S88" s="56" t="str">
        <x:f>IF(O88&lt;M88,"低于保本","可上架")</x:f>
        <x:v>可上架</x:v>
      </x:c>
      <x:c r="T88" s="48" t="str"/>
    </x:row>
    <x:row r="89">
      <x:c r="A89" s="6" t="str">
        <x:v>云南百合王新店样板</x:v>
      </x:c>
      <x:c r="B89" s="7" t="str">
        <x:v>云南百合王</x:v>
      </x:c>
      <x:c r="C89" s="7" t="str">
        <x:v>其他花材</x:v>
      </x:c>
      <x:c r="D89" s="7" t="str">
        <x:v>尤加利</x:v>
      </x:c>
      <x:c r="E89" s="7" t="str">
        <x:v>尤加利10支</x:v>
      </x:c>
      <x:c r="F89" s="54" t="n">
        <x:v>10</x:v>
      </x:c>
      <x:c r="G89" s="54" t="n">
        <x:v>10000</x:v>
      </x:c>
      <x:c r="H89" s="50" t="n">
        <x:v>1.5</x:v>
      </x:c>
      <x:c r="I89" s="50" t="n">
        <x:v>10</x:v>
      </x:c>
      <x:c r="J89" s="50" t="n">
        <x:f>IFERROR(H89/I89,0)</x:f>
        <x:v>0.15</x:v>
      </x:c>
      <x:c r="K89" s="51" t="n">
        <x:v>4.5</x:v>
      </x:c>
      <x:c r="L89" s="50" t="n">
        <x:f>J89*F89+K89</x:f>
        <x:v>6</x:v>
      </x:c>
      <x:c r="M89" s="50" t="n">
        <x:f>ROUNDUP(L89/0.704,2)</x:f>
        <x:v>8.53</x:v>
      </x:c>
      <x:c r="N89" s="51" t="n">
        <x:v>0.5</x:v>
      </x:c>
      <x:c r="O89" s="50" t="n">
        <x:f>CEILING(M89+N89,0.1)</x:f>
        <x:v>9.1</x:v>
      </x:c>
      <x:c r="P89" s="51" t="n">
        <x:v>2</x:v>
      </x:c>
      <x:c r="Q89" s="50" t="n">
        <x:f>CEILING(M89+P89,0.1)</x:f>
        <x:v>10.600000000000001</x:v>
      </x:c>
      <x:c r="R89" s="54" t="n">
        <x:v>6</x:v>
      </x:c>
      <x:c r="S89" s="56" t="str">
        <x:f>IF(O89&lt;M89,"低于保本","可上架")</x:f>
        <x:v>可上架</x:v>
      </x:c>
      <x:c r="T89" s="48" t="str"/>
    </x:row>
    <x:row r="90">
      <x:c r="A90" s="6" t="str">
        <x:v>云南百合王新店样板</x:v>
      </x:c>
      <x:c r="B90" s="7" t="str">
        <x:v>云南百合王</x:v>
      </x:c>
      <x:c r="C90" s="7" t="str">
        <x:v>其他花材</x:v>
      </x:c>
      <x:c r="D90" s="7" t="str">
        <x:v>尤加利</x:v>
      </x:c>
      <x:c r="E90" s="7" t="str">
        <x:v>尤加利20支</x:v>
      </x:c>
      <x:c r="F90" s="54" t="n">
        <x:v>20</x:v>
      </x:c>
      <x:c r="G90" s="54" t="n">
        <x:v>10000</x:v>
      </x:c>
      <x:c r="H90" s="50" t="n">
        <x:v>1.5</x:v>
      </x:c>
      <x:c r="I90" s="50" t="n">
        <x:v>10</x:v>
      </x:c>
      <x:c r="J90" s="50" t="n">
        <x:f>IFERROR(H90/I90,0)</x:f>
        <x:v>0.15</x:v>
      </x:c>
      <x:c r="K90" s="51" t="n">
        <x:v>4.5</x:v>
      </x:c>
      <x:c r="L90" s="50" t="n">
        <x:f>J90*F90+K90</x:f>
        <x:v>7.5</x:v>
      </x:c>
      <x:c r="M90" s="50" t="n">
        <x:f>ROUNDUP(L90/0.704,2)</x:f>
        <x:v>10.66</x:v>
      </x:c>
      <x:c r="N90" s="51" t="n">
        <x:v>0.5</x:v>
      </x:c>
      <x:c r="O90" s="50" t="n">
        <x:f>CEILING(M90+N90,0.1)</x:f>
        <x:v>11.200000000000001</x:v>
      </x:c>
      <x:c r="P90" s="51" t="n">
        <x:v>2</x:v>
      </x:c>
      <x:c r="Q90" s="50" t="n">
        <x:f>CEILING(M90+P90,0.1)</x:f>
        <x:v>12.700000000000001</x:v>
      </x:c>
      <x:c r="R90" s="54" t="n">
        <x:v>6</x:v>
      </x:c>
      <x:c r="S90" s="56" t="str">
        <x:f>IF(O90&lt;M90,"低于保本","可上架")</x:f>
        <x:v>可上架</x:v>
      </x:c>
      <x:c r="T90" s="48" t="str"/>
    </x:row>
    <x:row r="91">
      <x:c r="A91" s="6" t="str">
        <x:v>云南百合王新店样板</x:v>
      </x:c>
      <x:c r="B91" s="7" t="str">
        <x:v>云南百合王</x:v>
      </x:c>
      <x:c r="C91" s="7" t="str">
        <x:v>其他花材</x:v>
      </x:c>
      <x:c r="D91" s="7" t="str">
        <x:v>绿毛球</x:v>
      </x:c>
      <x:c r="E91" s="7" t="str">
        <x:v>绿毛球5支</x:v>
      </x:c>
      <x:c r="F91" s="54" t="n">
        <x:v>5</x:v>
      </x:c>
      <x:c r="G91" s="54" t="n">
        <x:v>10000</x:v>
      </x:c>
      <x:c r="H91" s="50" t="n">
        <x:v>4.5</x:v>
      </x:c>
      <x:c r="I91" s="50" t="n">
        <x:v>10</x:v>
      </x:c>
      <x:c r="J91" s="50" t="n">
        <x:f>IFERROR(H91/I91,0)</x:f>
        <x:v>0.45</x:v>
      </x:c>
      <x:c r="K91" s="51" t="n">
        <x:v>4.5</x:v>
      </x:c>
      <x:c r="L91" s="50" t="n">
        <x:f>J91*F91+K91</x:f>
        <x:v>6.75</x:v>
      </x:c>
      <x:c r="M91" s="50" t="n">
        <x:f>ROUNDUP(L91/0.704,2)</x:f>
        <x:v>9.59</x:v>
      </x:c>
      <x:c r="N91" s="51" t="n">
        <x:v>0.5</x:v>
      </x:c>
      <x:c r="O91" s="50" t="n">
        <x:f>CEILING(M91+N91,0.1)</x:f>
        <x:v>10.100000000000001</x:v>
      </x:c>
      <x:c r="P91" s="51" t="n">
        <x:v>2</x:v>
      </x:c>
      <x:c r="Q91" s="50" t="n">
        <x:f>CEILING(M91+P91,0.1)</x:f>
        <x:v>11.600000000000001</x:v>
      </x:c>
      <x:c r="R91" s="54" t="n">
        <x:v>6</x:v>
      </x:c>
      <x:c r="S91" s="56" t="str">
        <x:f>IF(O91&lt;M91,"低于保本","可上架")</x:f>
        <x:v>可上架</x:v>
      </x:c>
      <x:c r="T91" s="48" t="str"/>
    </x:row>
    <x:row r="92">
      <x:c r="A92" s="6" t="str">
        <x:v>云南百合王新店样板</x:v>
      </x:c>
      <x:c r="B92" s="7" t="str">
        <x:v>云南百合王</x:v>
      </x:c>
      <x:c r="C92" s="7" t="str">
        <x:v>其他花材</x:v>
      </x:c>
      <x:c r="D92" s="7" t="str">
        <x:v>绿毛球</x:v>
      </x:c>
      <x:c r="E92" s="7" t="str">
        <x:v>绿毛球10支</x:v>
      </x:c>
      <x:c r="F92" s="54" t="n">
        <x:v>10</x:v>
      </x:c>
      <x:c r="G92" s="54" t="n">
        <x:v>10000</x:v>
      </x:c>
      <x:c r="H92" s="50" t="n">
        <x:v>4.5</x:v>
      </x:c>
      <x:c r="I92" s="50" t="n">
        <x:v>10</x:v>
      </x:c>
      <x:c r="J92" s="50" t="n">
        <x:f>IFERROR(H92/I92,0)</x:f>
        <x:v>0.45</x:v>
      </x:c>
      <x:c r="K92" s="51" t="n">
        <x:v>4.5</x:v>
      </x:c>
      <x:c r="L92" s="50" t="n">
        <x:f>J92*F92+K92</x:f>
        <x:v>9</x:v>
      </x:c>
      <x:c r="M92" s="50" t="n">
        <x:f>ROUNDUP(L92/0.704,2)</x:f>
        <x:v>12.79</x:v>
      </x:c>
      <x:c r="N92" s="51" t="n">
        <x:v>0.5</x:v>
      </x:c>
      <x:c r="O92" s="50" t="n">
        <x:f>CEILING(M92+N92,0.1)</x:f>
        <x:v>13.3</x:v>
      </x:c>
      <x:c r="P92" s="51" t="n">
        <x:v>2</x:v>
      </x:c>
      <x:c r="Q92" s="50" t="n">
        <x:f>CEILING(M92+P92,0.1)</x:f>
        <x:v>14.8</x:v>
      </x:c>
      <x:c r="R92" s="54" t="n">
        <x:v>6</x:v>
      </x:c>
      <x:c r="S92" s="56" t="str">
        <x:f>IF(O92&lt;M92,"低于保本","可上架")</x:f>
        <x:v>可上架</x:v>
      </x:c>
      <x:c r="T92" s="48" t="str"/>
    </x:row>
    <x:row r="93">
      <x:c r="A93" s="6" t="str">
        <x:v>云南百合王新店样板</x:v>
      </x:c>
      <x:c r="B93" s="7" t="str">
        <x:v>云南百合王</x:v>
      </x:c>
      <x:c r="C93" s="7" t="str">
        <x:v>其他花材</x:v>
      </x:c>
      <x:c r="D93" s="7" t="str">
        <x:v>绿毛球</x:v>
      </x:c>
      <x:c r="E93" s="7" t="str">
        <x:v>绿毛球20支</x:v>
      </x:c>
      <x:c r="F93" s="54" t="n">
        <x:v>20</x:v>
      </x:c>
      <x:c r="G93" s="54" t="n">
        <x:v>10000</x:v>
      </x:c>
      <x:c r="H93" s="50" t="n">
        <x:v>4.5</x:v>
      </x:c>
      <x:c r="I93" s="50" t="n">
        <x:v>10</x:v>
      </x:c>
      <x:c r="J93" s="50" t="n">
        <x:f>IFERROR(H93/I93,0)</x:f>
        <x:v>0.45</x:v>
      </x:c>
      <x:c r="K93" s="51" t="n">
        <x:v>4.5</x:v>
      </x:c>
      <x:c r="L93" s="50" t="n">
        <x:f>J93*F93+K93</x:f>
        <x:v>13.5</x:v>
      </x:c>
      <x:c r="M93" s="50" t="n">
        <x:f>ROUNDUP(L93/0.704,2)</x:f>
        <x:v>19.18</x:v>
      </x:c>
      <x:c r="N93" s="51" t="n">
        <x:v>0.5</x:v>
      </x:c>
      <x:c r="O93" s="50" t="n">
        <x:f>CEILING(M93+N93,0.1)</x:f>
        <x:v>19.700000000000003</x:v>
      </x:c>
      <x:c r="P93" s="51" t="n">
        <x:v>2</x:v>
      </x:c>
      <x:c r="Q93" s="50" t="n">
        <x:f>CEILING(M93+P93,0.1)</x:f>
        <x:v>21.200000000000003</x:v>
      </x:c>
      <x:c r="R93" s="54" t="n">
        <x:v>6</x:v>
      </x:c>
      <x:c r="S93" s="56" t="str">
        <x:f>IF(O93&lt;M93,"低于保本","可上架")</x:f>
        <x:v>可上架</x:v>
      </x:c>
      <x:c r="T93" s="48" t="str"/>
    </x:row>
    <x:row r="94">
      <x:c r="A94" s="6" t="str">
        <x:v>云南百合王新店样板</x:v>
      </x:c>
      <x:c r="B94" s="7" t="str">
        <x:v>云南百合王</x:v>
      </x:c>
      <x:c r="C94" s="7" t="str">
        <x:v>其他花材</x:v>
      </x:c>
      <x:c r="D94" s="7" t="str">
        <x:v>洋甘菊</x:v>
      </x:c>
      <x:c r="E94" s="7" t="str">
        <x:v>洋甘菊5支</x:v>
      </x:c>
      <x:c r="F94" s="54" t="n">
        <x:v>5</x:v>
      </x:c>
      <x:c r="G94" s="54" t="n">
        <x:v>10000</x:v>
      </x:c>
      <x:c r="H94" s="50" t="n">
        <x:v>4</x:v>
      </x:c>
      <x:c r="I94" s="50" t="n">
        <x:v>5</x:v>
      </x:c>
      <x:c r="J94" s="50" t="n">
        <x:f>IFERROR(H94/I94,0)</x:f>
        <x:v>0.8</x:v>
      </x:c>
      <x:c r="K94" s="51" t="n">
        <x:v>4.5</x:v>
      </x:c>
      <x:c r="L94" s="50" t="n">
        <x:f>J94*F94+K94</x:f>
        <x:v>8.5</x:v>
      </x:c>
      <x:c r="M94" s="50" t="n">
        <x:f>ROUNDUP(L94/0.704,2)</x:f>
        <x:v>12.08</x:v>
      </x:c>
      <x:c r="N94" s="51" t="n">
        <x:v>0.5</x:v>
      </x:c>
      <x:c r="O94" s="50" t="n">
        <x:f>CEILING(M94+N94,0.1)</x:f>
        <x:v>12.600000000000001</x:v>
      </x:c>
      <x:c r="P94" s="51" t="n">
        <x:v>2</x:v>
      </x:c>
      <x:c r="Q94" s="50" t="n">
        <x:f>CEILING(M94+P94,0.1)</x:f>
        <x:v>14.100000000000001</x:v>
      </x:c>
      <x:c r="R94" s="54" t="n">
        <x:v>6</x:v>
      </x:c>
      <x:c r="S94" s="56" t="str">
        <x:f>IF(O94&lt;M94,"低于保本","可上架")</x:f>
        <x:v>可上架</x:v>
      </x:c>
      <x:c r="T94" s="48" t="str">
        <x:v>约5支   250g</x:v>
      </x:c>
    </x:row>
    <x:row r="95">
      <x:c r="A95" s="6" t="str">
        <x:v>云南百合王新店样板</x:v>
      </x:c>
      <x:c r="B95" s="7" t="str">
        <x:v>云南百合王</x:v>
      </x:c>
      <x:c r="C95" s="7" t="str">
        <x:v>其他花材</x:v>
      </x:c>
      <x:c r="D95" s="7" t="str">
        <x:v>洋甘菊</x:v>
      </x:c>
      <x:c r="E95" s="7" t="str">
        <x:v>洋甘菊10支</x:v>
      </x:c>
      <x:c r="F95" s="54" t="n">
        <x:v>10</x:v>
      </x:c>
      <x:c r="G95" s="54" t="n">
        <x:v>10000</x:v>
      </x:c>
      <x:c r="H95" s="50" t="n">
        <x:v>4</x:v>
      </x:c>
      <x:c r="I95" s="50" t="n">
        <x:v>5</x:v>
      </x:c>
      <x:c r="J95" s="50" t="n">
        <x:f>IFERROR(H95/I95,0)</x:f>
        <x:v>0.8</x:v>
      </x:c>
      <x:c r="K95" s="51" t="n">
        <x:v>4.5</x:v>
      </x:c>
      <x:c r="L95" s="50" t="n">
        <x:f>J95*F95+K95</x:f>
        <x:v>12.5</x:v>
      </x:c>
      <x:c r="M95" s="50" t="n">
        <x:f>ROUNDUP(L95/0.704,2)</x:f>
        <x:v>17.76</x:v>
      </x:c>
      <x:c r="N95" s="51" t="n">
        <x:v>0.5</x:v>
      </x:c>
      <x:c r="O95" s="50" t="n">
        <x:f>CEILING(M95+N95,0.1)</x:f>
        <x:v>18.3</x:v>
      </x:c>
      <x:c r="P95" s="51" t="n">
        <x:v>2</x:v>
      </x:c>
      <x:c r="Q95" s="50" t="n">
        <x:f>CEILING(M95+P95,0.1)</x:f>
        <x:v>19.8</x:v>
      </x:c>
      <x:c r="R95" s="54" t="n">
        <x:v>6</x:v>
      </x:c>
      <x:c r="S95" s="56" t="str">
        <x:f>IF(O95&lt;M95,"低于保本","可上架")</x:f>
        <x:v>可上架</x:v>
      </x:c>
      <x:c r="T95" s="48" t="str">
        <x:v>约5支   250g</x:v>
      </x:c>
    </x:row>
    <x:row r="96">
      <x:c r="A96" s="6" t="str">
        <x:v>云南百合王新店样板</x:v>
      </x:c>
      <x:c r="B96" s="7" t="str">
        <x:v>云南百合王</x:v>
      </x:c>
      <x:c r="C96" s="7" t="str">
        <x:v>其他花材</x:v>
      </x:c>
      <x:c r="D96" s="7" t="str">
        <x:v>洋甘菊</x:v>
      </x:c>
      <x:c r="E96" s="7" t="str">
        <x:v>洋甘菊20支</x:v>
      </x:c>
      <x:c r="F96" s="54" t="n">
        <x:v>20</x:v>
      </x:c>
      <x:c r="G96" s="54" t="n">
        <x:v>10000</x:v>
      </x:c>
      <x:c r="H96" s="50" t="n">
        <x:v>4</x:v>
      </x:c>
      <x:c r="I96" s="50" t="n">
        <x:v>5</x:v>
      </x:c>
      <x:c r="J96" s="50" t="n">
        <x:f>IFERROR(H96/I96,0)</x:f>
        <x:v>0.8</x:v>
      </x:c>
      <x:c r="K96" s="51" t="n">
        <x:v>4.5</x:v>
      </x:c>
      <x:c r="L96" s="50" t="n">
        <x:f>J96*F96+K96</x:f>
        <x:v>20.5</x:v>
      </x:c>
      <x:c r="M96" s="50" t="n">
        <x:f>ROUNDUP(L96/0.704,2)</x:f>
        <x:v>29.12</x:v>
      </x:c>
      <x:c r="N96" s="51" t="n">
        <x:v>0.5</x:v>
      </x:c>
      <x:c r="O96" s="50" t="n">
        <x:f>CEILING(M96+N96,0.1)</x:f>
        <x:v>29.700000000000003</x:v>
      </x:c>
      <x:c r="P96" s="51" t="n">
        <x:v>2</x:v>
      </x:c>
      <x:c r="Q96" s="50" t="n">
        <x:f>CEILING(M96+P96,0.1)</x:f>
        <x:v>31.200000000000003</x:v>
      </x:c>
      <x:c r="R96" s="54" t="n">
        <x:v>6</x:v>
      </x:c>
      <x:c r="S96" s="56" t="str">
        <x:f>IF(O96&lt;M96,"低于保本","可上架")</x:f>
        <x:v>可上架</x:v>
      </x:c>
      <x:c r="T96" s="48" t="str">
        <x:v>约5支   250g</x:v>
      </x:c>
    </x:row>
    <x:row r="97">
      <x:c r="A97" s="6" t="str">
        <x:v>云南百合王新店样板</x:v>
      </x:c>
      <x:c r="B97" s="7" t="str">
        <x:v>云南百合王</x:v>
      </x:c>
      <x:c r="C97" s="7" t="str">
        <x:v>其他花材</x:v>
      </x:c>
      <x:c r="D97" s="7" t="str">
        <x:v>向日葵</x:v>
      </x:c>
      <x:c r="E97" s="7" t="str">
        <x:v>向日葵3朵</x:v>
      </x:c>
      <x:c r="F97" s="54" t="n">
        <x:v>3</x:v>
      </x:c>
      <x:c r="G97" s="54" t="n">
        <x:v>10000</x:v>
      </x:c>
      <x:c r="H97" s="50" t="n">
        <x:v>0.5</x:v>
      </x:c>
      <x:c r="I97" s="50" t="n">
        <x:v>1</x:v>
      </x:c>
      <x:c r="J97" s="50" t="n">
        <x:f>IFERROR(H97/I97,0)</x:f>
        <x:v>0.5</x:v>
      </x:c>
      <x:c r="K97" s="51" t="n">
        <x:v>4.5</x:v>
      </x:c>
      <x:c r="L97" s="50" t="n">
        <x:f>J97*F97+K97</x:f>
        <x:v>6</x:v>
      </x:c>
      <x:c r="M97" s="50" t="n">
        <x:f>ROUNDUP(L97/0.704,2)</x:f>
        <x:v>8.53</x:v>
      </x:c>
      <x:c r="N97" s="51" t="n">
        <x:v>0.5</x:v>
      </x:c>
      <x:c r="O97" s="50" t="n">
        <x:f>CEILING(M97+N97,0.1)</x:f>
        <x:v>9.1</x:v>
      </x:c>
      <x:c r="P97" s="51" t="n">
        <x:v>2</x:v>
      </x:c>
      <x:c r="Q97" s="50" t="n">
        <x:f>CEILING(M97+P97,0.1)</x:f>
        <x:v>10.600000000000001</x:v>
      </x:c>
      <x:c r="R97" s="54" t="n">
        <x:v>6</x:v>
      </x:c>
      <x:c r="S97" s="56" t="str">
        <x:f>IF(O97&lt;M97,"低于保本","可上架")</x:f>
        <x:v>可上架</x:v>
      </x:c>
      <x:c r="T97" s="48" t="str"/>
    </x:row>
    <x:row r="98">
      <x:c r="A98" s="6" t="str">
        <x:v>云南百合王新店样板</x:v>
      </x:c>
      <x:c r="B98" s="7" t="str">
        <x:v>云南百合王</x:v>
      </x:c>
      <x:c r="C98" s="7" t="str">
        <x:v>其他花材</x:v>
      </x:c>
      <x:c r="D98" s="7" t="str">
        <x:v>向日葵</x:v>
      </x:c>
      <x:c r="E98" s="7" t="str">
        <x:v>向日葵5朵</x:v>
      </x:c>
      <x:c r="F98" s="54" t="n">
        <x:v>5</x:v>
      </x:c>
      <x:c r="G98" s="54" t="n">
        <x:v>10000</x:v>
      </x:c>
      <x:c r="H98" s="50" t="n">
        <x:v>0.5</x:v>
      </x:c>
      <x:c r="I98" s="50" t="n">
        <x:v>1</x:v>
      </x:c>
      <x:c r="J98" s="50" t="n">
        <x:f>IFERROR(H98/I98,0)</x:f>
        <x:v>0.5</x:v>
      </x:c>
      <x:c r="K98" s="51" t="n">
        <x:v>4.5</x:v>
      </x:c>
      <x:c r="L98" s="50" t="n">
        <x:f>J98*F98+K98</x:f>
        <x:v>7</x:v>
      </x:c>
      <x:c r="M98" s="50" t="n">
        <x:f>ROUNDUP(L98/0.704,2)</x:f>
        <x:v>9.95</x:v>
      </x:c>
      <x:c r="N98" s="51" t="n">
        <x:v>0.5</x:v>
      </x:c>
      <x:c r="O98" s="50" t="n">
        <x:f>CEILING(M98+N98,0.1)</x:f>
        <x:v>10.5</x:v>
      </x:c>
      <x:c r="P98" s="51" t="n">
        <x:v>2</x:v>
      </x:c>
      <x:c r="Q98" s="50" t="n">
        <x:f>CEILING(M98+P98,0.1)</x:f>
        <x:v>12</x:v>
      </x:c>
      <x:c r="R98" s="54" t="n">
        <x:v>6</x:v>
      </x:c>
      <x:c r="S98" s="56" t="str">
        <x:f>IF(O98&lt;M98,"低于保本","可上架")</x:f>
        <x:v>可上架</x:v>
      </x:c>
      <x:c r="T98" s="48" t="str"/>
    </x:row>
    <x:row r="99">
      <x:c r="A99" s="6" t="str">
        <x:v>云南百合王新店样板</x:v>
      </x:c>
      <x:c r="B99" s="7" t="str">
        <x:v>云南百合王</x:v>
      </x:c>
      <x:c r="C99" s="7" t="str">
        <x:v>其他花材</x:v>
      </x:c>
      <x:c r="D99" s="7" t="str">
        <x:v>向日葵</x:v>
      </x:c>
      <x:c r="E99" s="7" t="str">
        <x:v>向日葵10朵</x:v>
      </x:c>
      <x:c r="F99" s="54" t="n">
        <x:v>10</x:v>
      </x:c>
      <x:c r="G99" s="54" t="n">
        <x:v>10000</x:v>
      </x:c>
      <x:c r="H99" s="50" t="n">
        <x:v>0.5</x:v>
      </x:c>
      <x:c r="I99" s="50" t="n">
        <x:v>1</x:v>
      </x:c>
      <x:c r="J99" s="50" t="n">
        <x:f>IFERROR(H99/I99,0)</x:f>
        <x:v>0.5</x:v>
      </x:c>
      <x:c r="K99" s="51" t="n">
        <x:v>4.5</x:v>
      </x:c>
      <x:c r="L99" s="50" t="n">
        <x:f>J99*F99+K99</x:f>
        <x:v>9.5</x:v>
      </x:c>
      <x:c r="M99" s="50" t="n">
        <x:f>ROUNDUP(L99/0.704,2)</x:f>
        <x:v>13.5</x:v>
      </x:c>
      <x:c r="N99" s="51" t="n">
        <x:v>0.5</x:v>
      </x:c>
      <x:c r="O99" s="50" t="n">
        <x:f>CEILING(M99+N99,0.1)</x:f>
        <x:v>14</x:v>
      </x:c>
      <x:c r="P99" s="51" t="n">
        <x:v>2</x:v>
      </x:c>
      <x:c r="Q99" s="50" t="n">
        <x:f>CEILING(M99+P99,0.1)</x:f>
        <x:v>15.5</x:v>
      </x:c>
      <x:c r="R99" s="54" t="n">
        <x:v>6</x:v>
      </x:c>
      <x:c r="S99" s="56" t="str">
        <x:f>IF(O99&lt;M99,"低于保本","可上架")</x:f>
        <x:v>可上架</x:v>
      </x:c>
      <x:c r="T99" s="48" t="str"/>
    </x:row>
    <x:row r="100">
      <x:c r="A100" s="6" t="str">
        <x:v>云南百合王新店样板</x:v>
      </x:c>
      <x:c r="B100" s="7" t="str">
        <x:v>云南百合王</x:v>
      </x:c>
      <x:c r="C100" s="7" t="str">
        <x:v>其他花材</x:v>
      </x:c>
      <x:c r="D100" s="7" t="str">
        <x:v>单头野马康乃馨</x:v>
      </x:c>
      <x:c r="E100" s="7" t="str">
        <x:v>单头野马康乃馨5朵</x:v>
      </x:c>
      <x:c r="F100" s="54" t="n">
        <x:v>5</x:v>
      </x:c>
      <x:c r="G100" s="54" t="n">
        <x:v>10000</x:v>
      </x:c>
      <x:c r="H100" s="50" t="n">
        <x:v>11</x:v>
      </x:c>
      <x:c r="I100" s="50" t="n">
        <x:v>10</x:v>
      </x:c>
      <x:c r="J100" s="50" t="n">
        <x:f>IFERROR(H100/I100,0)</x:f>
        <x:v>1.1</x:v>
      </x:c>
      <x:c r="K100" s="51" t="n">
        <x:v>4.5</x:v>
      </x:c>
      <x:c r="L100" s="50" t="n">
        <x:f>J100*F100+K100</x:f>
        <x:v>10</x:v>
      </x:c>
      <x:c r="M100" s="50" t="n">
        <x:f>ROUNDUP(L100/0.704,2)</x:f>
        <x:v>14.21</x:v>
      </x:c>
      <x:c r="N100" s="51" t="n">
        <x:v>0.5</x:v>
      </x:c>
      <x:c r="O100" s="50" t="n">
        <x:f>CEILING(M100+N100,0.1)</x:f>
        <x:v>14.8</x:v>
      </x:c>
      <x:c r="P100" s="51" t="n">
        <x:v>2</x:v>
      </x:c>
      <x:c r="Q100" s="50" t="n">
        <x:f>CEILING(M100+P100,0.1)</x:f>
        <x:v>16.3</x:v>
      </x:c>
      <x:c r="R100" s="54" t="n">
        <x:v>6</x:v>
      </x:c>
      <x:c r="S100" s="56" t="str">
        <x:f>IF(O100&lt;M100,"低于保本","可上架")</x:f>
        <x:v>可上架</x:v>
      </x:c>
      <x:c r="T100" s="48" t="str"/>
    </x:row>
    <x:row r="101">
      <x:c r="A101" s="6" t="str">
        <x:v>云南百合王新店样板</x:v>
      </x:c>
      <x:c r="B101" s="7" t="str">
        <x:v>云南百合王</x:v>
      </x:c>
      <x:c r="C101" s="7" t="str">
        <x:v>其他花材</x:v>
      </x:c>
      <x:c r="D101" s="7" t="str">
        <x:v>单头野马康乃馨</x:v>
      </x:c>
      <x:c r="E101" s="7" t="str">
        <x:v>单头野马康乃馨10朵</x:v>
      </x:c>
      <x:c r="F101" s="54" t="n">
        <x:v>10</x:v>
      </x:c>
      <x:c r="G101" s="54" t="n">
        <x:v>10000</x:v>
      </x:c>
      <x:c r="H101" s="50" t="n">
        <x:v>11</x:v>
      </x:c>
      <x:c r="I101" s="50" t="n">
        <x:v>10</x:v>
      </x:c>
      <x:c r="J101" s="50" t="n">
        <x:f>IFERROR(H101/I101,0)</x:f>
        <x:v>1.1</x:v>
      </x:c>
      <x:c r="K101" s="51" t="n">
        <x:v>4.5</x:v>
      </x:c>
      <x:c r="L101" s="50" t="n">
        <x:f>J101*F101+K101</x:f>
        <x:v>15.5</x:v>
      </x:c>
      <x:c r="M101" s="50" t="n">
        <x:f>ROUNDUP(L101/0.704,2)</x:f>
        <x:v>22.02</x:v>
      </x:c>
      <x:c r="N101" s="51" t="n">
        <x:v>0.5</x:v>
      </x:c>
      <x:c r="O101" s="50" t="n">
        <x:f>CEILING(M101+N101,0.1)</x:f>
        <x:v>22.6</x:v>
      </x:c>
      <x:c r="P101" s="51" t="n">
        <x:v>2</x:v>
      </x:c>
      <x:c r="Q101" s="50" t="n">
        <x:f>CEILING(M101+P101,0.1)</x:f>
        <x:v>24.1</x:v>
      </x:c>
      <x:c r="R101" s="54" t="n">
        <x:v>6</x:v>
      </x:c>
      <x:c r="S101" s="56" t="str">
        <x:f>IF(O101&lt;M101,"低于保本","可上架")</x:f>
        <x:v>可上架</x:v>
      </x:c>
      <x:c r="T101" s="48" t="str"/>
    </x:row>
    <x:row r="102">
      <x:c r="A102" s="6" t="str">
        <x:v>云南百合王新店样板</x:v>
      </x:c>
      <x:c r="B102" s="7" t="str">
        <x:v>云南百合王</x:v>
      </x:c>
      <x:c r="C102" s="7" t="str">
        <x:v>其他花材</x:v>
      </x:c>
      <x:c r="D102" s="7" t="str">
        <x:v>单头野马康乃馨</x:v>
      </x:c>
      <x:c r="E102" s="7" t="str">
        <x:v>单头野马康乃馨20朵</x:v>
      </x:c>
      <x:c r="F102" s="54" t="n">
        <x:v>20</x:v>
      </x:c>
      <x:c r="G102" s="54" t="n">
        <x:v>10000</x:v>
      </x:c>
      <x:c r="H102" s="50" t="n">
        <x:v>11</x:v>
      </x:c>
      <x:c r="I102" s="50" t="n">
        <x:v>10</x:v>
      </x:c>
      <x:c r="J102" s="50" t="n">
        <x:f>IFERROR(H102/I102,0)</x:f>
        <x:v>1.1</x:v>
      </x:c>
      <x:c r="K102" s="51" t="n">
        <x:v>4.5</x:v>
      </x:c>
      <x:c r="L102" s="50" t="n">
        <x:f>J102*F102+K102</x:f>
        <x:v>26.5</x:v>
      </x:c>
      <x:c r="M102" s="50" t="n">
        <x:f>ROUNDUP(L102/0.704,2)</x:f>
        <x:v>37.65</x:v>
      </x:c>
      <x:c r="N102" s="51" t="n">
        <x:v>0.5</x:v>
      </x:c>
      <x:c r="O102" s="50" t="n">
        <x:f>CEILING(M102+N102,0.1)</x:f>
        <x:v>38.2</x:v>
      </x:c>
      <x:c r="P102" s="51" t="n">
        <x:v>2</x:v>
      </x:c>
      <x:c r="Q102" s="50" t="n">
        <x:f>CEILING(M102+P102,0.1)</x:f>
        <x:v>39.7</x:v>
      </x:c>
      <x:c r="R102" s="54" t="n">
        <x:v>6</x:v>
      </x:c>
      <x:c r="S102" s="56" t="str">
        <x:f>IF(O102&lt;M102,"低于保本","可上架")</x:f>
        <x:v>可上架</x:v>
      </x:c>
      <x:c r="T102" s="48" t="str"/>
    </x:row>
    <x:row r="103">
      <x:c r="A103" s="6" t="str">
        <x:v>云南百合王新店样板</x:v>
      </x:c>
      <x:c r="B103" s="7" t="str">
        <x:v>云南百合王</x:v>
      </x:c>
      <x:c r="C103" s="7" t="str">
        <x:v>其他花材</x:v>
      </x:c>
      <x:c r="D103" s="7" t="str">
        <x:v>单头红康乃馨</x:v>
      </x:c>
      <x:c r="E103" s="7" t="str">
        <x:v>单头红康乃馨5朵</x:v>
      </x:c>
      <x:c r="F103" s="54" t="n">
        <x:v>5</x:v>
      </x:c>
      <x:c r="G103" s="54" t="n">
        <x:v>10000</x:v>
      </x:c>
      <x:c r="H103" s="50" t="n">
        <x:v>12</x:v>
      </x:c>
      <x:c r="I103" s="50" t="n">
        <x:v>10</x:v>
      </x:c>
      <x:c r="J103" s="50" t="n">
        <x:f>IFERROR(H103/I103,0)</x:f>
        <x:v>1.2</x:v>
      </x:c>
      <x:c r="K103" s="51" t="n">
        <x:v>4.5</x:v>
      </x:c>
      <x:c r="L103" s="50" t="n">
        <x:f>J103*F103+K103</x:f>
        <x:v>10.5</x:v>
      </x:c>
      <x:c r="M103" s="50" t="n">
        <x:f>ROUNDUP(L103/0.704,2)</x:f>
        <x:v>14.92</x:v>
      </x:c>
      <x:c r="N103" s="51" t="n">
        <x:v>0.5</x:v>
      </x:c>
      <x:c r="O103" s="50" t="n">
        <x:f>CEILING(M103+N103,0.1)</x:f>
        <x:v>15.5</x:v>
      </x:c>
      <x:c r="P103" s="51" t="n">
        <x:v>2</x:v>
      </x:c>
      <x:c r="Q103" s="50" t="n">
        <x:f>CEILING(M103+P103,0.1)</x:f>
        <x:v>17</x:v>
      </x:c>
      <x:c r="R103" s="54" t="n">
        <x:v>6</x:v>
      </x:c>
      <x:c r="S103" s="56" t="str">
        <x:f>IF(O103&lt;M103,"低于保本","可上架")</x:f>
        <x:v>可上架</x:v>
      </x:c>
      <x:c r="T103" s="48" t="str"/>
    </x:row>
    <x:row r="104">
      <x:c r="A104" s="6" t="str">
        <x:v>云南百合王新店样板</x:v>
      </x:c>
      <x:c r="B104" s="7" t="str">
        <x:v>云南百合王</x:v>
      </x:c>
      <x:c r="C104" s="7" t="str">
        <x:v>其他花材</x:v>
      </x:c>
      <x:c r="D104" s="7" t="str">
        <x:v>单头红康乃馨</x:v>
      </x:c>
      <x:c r="E104" s="7" t="str">
        <x:v>单头红康乃馨10朵</x:v>
      </x:c>
      <x:c r="F104" s="54" t="n">
        <x:v>10</x:v>
      </x:c>
      <x:c r="G104" s="54" t="n">
        <x:v>10000</x:v>
      </x:c>
      <x:c r="H104" s="50" t="n">
        <x:v>12</x:v>
      </x:c>
      <x:c r="I104" s="50" t="n">
        <x:v>10</x:v>
      </x:c>
      <x:c r="J104" s="50" t="n">
        <x:f>IFERROR(H104/I104,0)</x:f>
        <x:v>1.2</x:v>
      </x:c>
      <x:c r="K104" s="51" t="n">
        <x:v>4.5</x:v>
      </x:c>
      <x:c r="L104" s="50" t="n">
        <x:f>J104*F104+K104</x:f>
        <x:v>16.5</x:v>
      </x:c>
      <x:c r="M104" s="50" t="n">
        <x:f>ROUNDUP(L104/0.704,2)</x:f>
        <x:v>23.44</x:v>
      </x:c>
      <x:c r="N104" s="51" t="n">
        <x:v>0.5</x:v>
      </x:c>
      <x:c r="O104" s="50" t="n">
        <x:f>CEILING(M104+N104,0.1)</x:f>
        <x:v>24</x:v>
      </x:c>
      <x:c r="P104" s="51" t="n">
        <x:v>2</x:v>
      </x:c>
      <x:c r="Q104" s="50" t="n">
        <x:f>CEILING(M104+P104,0.1)</x:f>
        <x:v>25.5</x:v>
      </x:c>
      <x:c r="R104" s="54" t="n">
        <x:v>6</x:v>
      </x:c>
      <x:c r="S104" s="56" t="str">
        <x:f>IF(O104&lt;M104,"低于保本","可上架")</x:f>
        <x:v>可上架</x:v>
      </x:c>
      <x:c r="T104" s="48" t="str"/>
    </x:row>
    <x:row r="105">
      <x:c r="A105" s="6" t="str">
        <x:v>云南百合王新店样板</x:v>
      </x:c>
      <x:c r="B105" s="7" t="str">
        <x:v>云南百合王</x:v>
      </x:c>
      <x:c r="C105" s="7" t="str">
        <x:v>其他花材</x:v>
      </x:c>
      <x:c r="D105" s="7" t="str">
        <x:v>单头红康乃馨</x:v>
      </x:c>
      <x:c r="E105" s="7" t="str">
        <x:v>单头红康乃馨20朵</x:v>
      </x:c>
      <x:c r="F105" s="54" t="n">
        <x:v>20</x:v>
      </x:c>
      <x:c r="G105" s="54" t="n">
        <x:v>10000</x:v>
      </x:c>
      <x:c r="H105" s="50" t="n">
        <x:v>12</x:v>
      </x:c>
      <x:c r="I105" s="50" t="n">
        <x:v>10</x:v>
      </x:c>
      <x:c r="J105" s="50" t="n">
        <x:f>IFERROR(H105/I105,0)</x:f>
        <x:v>1.2</x:v>
      </x:c>
      <x:c r="K105" s="51" t="n">
        <x:v>4.5</x:v>
      </x:c>
      <x:c r="L105" s="50" t="n">
        <x:f>J105*F105+K105</x:f>
        <x:v>28.5</x:v>
      </x:c>
      <x:c r="M105" s="50" t="n">
        <x:f>ROUNDUP(L105/0.704,2)</x:f>
        <x:v>40.49</x:v>
      </x:c>
      <x:c r="N105" s="51" t="n">
        <x:v>0.5</x:v>
      </x:c>
      <x:c r="O105" s="50" t="n">
        <x:f>CEILING(M105+N105,0.1)</x:f>
        <x:v>41</x:v>
      </x:c>
      <x:c r="P105" s="51" t="n">
        <x:v>2</x:v>
      </x:c>
      <x:c r="Q105" s="50" t="n">
        <x:f>CEILING(M105+P105,0.1)</x:f>
        <x:v>42.5</x:v>
      </x:c>
      <x:c r="R105" s="54" t="n">
        <x:v>6</x:v>
      </x:c>
      <x:c r="S105" s="56" t="str">
        <x:f>IF(O105&lt;M105,"低于保本","可上架")</x:f>
        <x:v>可上架</x:v>
      </x:c>
      <x:c r="T105" s="48" t="str"/>
    </x:row>
    <x:row r="106">
      <x:c r="A106" s="6" t="str">
        <x:v>云南百合王新店样板</x:v>
      </x:c>
      <x:c r="B106" s="7" t="str">
        <x:v>云南百合王</x:v>
      </x:c>
      <x:c r="C106" s="7" t="str">
        <x:v>其他花材</x:v>
      </x:c>
      <x:c r="D106" s="7" t="str">
        <x:v>单头粉康乃馨</x:v>
      </x:c>
      <x:c r="E106" s="7" t="str">
        <x:v>单头粉康乃馨5朵</x:v>
      </x:c>
      <x:c r="F106" s="54" t="n">
        <x:v>5</x:v>
      </x:c>
      <x:c r="G106" s="54" t="n">
        <x:v>10000</x:v>
      </x:c>
      <x:c r="H106" s="50" t="n">
        <x:v>17</x:v>
      </x:c>
      <x:c r="I106" s="50" t="n">
        <x:v>10</x:v>
      </x:c>
      <x:c r="J106" s="50" t="n">
        <x:f>IFERROR(H106/I106,0)</x:f>
        <x:v>1.7</x:v>
      </x:c>
      <x:c r="K106" s="51" t="n">
        <x:v>4.5</x:v>
      </x:c>
      <x:c r="L106" s="50" t="n">
        <x:f>J106*F106+K106</x:f>
        <x:v>13</x:v>
      </x:c>
      <x:c r="M106" s="50" t="n">
        <x:f>ROUNDUP(L106/0.704,2)</x:f>
        <x:v>18.47</x:v>
      </x:c>
      <x:c r="N106" s="51" t="n">
        <x:v>0.5</x:v>
      </x:c>
      <x:c r="O106" s="50" t="n">
        <x:f>CEILING(M106+N106,0.1)</x:f>
        <x:v>19</x:v>
      </x:c>
      <x:c r="P106" s="51" t="n">
        <x:v>2</x:v>
      </x:c>
      <x:c r="Q106" s="50" t="n">
        <x:f>CEILING(M106+P106,0.1)</x:f>
        <x:v>20.5</x:v>
      </x:c>
      <x:c r="R106" s="54" t="n">
        <x:v>6</x:v>
      </x:c>
      <x:c r="S106" s="56" t="str">
        <x:f>IF(O106&lt;M106,"低于保本","可上架")</x:f>
        <x:v>可上架</x:v>
      </x:c>
      <x:c r="T106" s="48" t="str"/>
    </x:row>
    <x:row r="107">
      <x:c r="A107" s="6" t="str">
        <x:v>云南百合王新店样板</x:v>
      </x:c>
      <x:c r="B107" s="7" t="str">
        <x:v>云南百合王</x:v>
      </x:c>
      <x:c r="C107" s="7" t="str">
        <x:v>其他花材</x:v>
      </x:c>
      <x:c r="D107" s="7" t="str">
        <x:v>单头粉康乃馨</x:v>
      </x:c>
      <x:c r="E107" s="7" t="str">
        <x:v>单头粉康乃馨10朵</x:v>
      </x:c>
      <x:c r="F107" s="54" t="n">
        <x:v>10</x:v>
      </x:c>
      <x:c r="G107" s="54" t="n">
        <x:v>10000</x:v>
      </x:c>
      <x:c r="H107" s="50" t="n">
        <x:v>17</x:v>
      </x:c>
      <x:c r="I107" s="50" t="n">
        <x:v>10</x:v>
      </x:c>
      <x:c r="J107" s="50" t="n">
        <x:f>IFERROR(H107/I107,0)</x:f>
        <x:v>1.7</x:v>
      </x:c>
      <x:c r="K107" s="51" t="n">
        <x:v>4.5</x:v>
      </x:c>
      <x:c r="L107" s="50" t="n">
        <x:f>J107*F107+K107</x:f>
        <x:v>21.5</x:v>
      </x:c>
      <x:c r="M107" s="50" t="n">
        <x:f>ROUNDUP(L107/0.704,2)</x:f>
        <x:v>30.54</x:v>
      </x:c>
      <x:c r="N107" s="51" t="n">
        <x:v>0.5</x:v>
      </x:c>
      <x:c r="O107" s="50" t="n">
        <x:f>CEILING(M107+N107,0.1)</x:f>
        <x:v>31.1</x:v>
      </x:c>
      <x:c r="P107" s="51" t="n">
        <x:v>2</x:v>
      </x:c>
      <x:c r="Q107" s="50" t="n">
        <x:f>CEILING(M107+P107,0.1)</x:f>
        <x:v>32.6</x:v>
      </x:c>
      <x:c r="R107" s="54" t="n">
        <x:v>6</x:v>
      </x:c>
      <x:c r="S107" s="56" t="str">
        <x:f>IF(O107&lt;M107,"低于保本","可上架")</x:f>
        <x:v>可上架</x:v>
      </x:c>
      <x:c r="T107" s="48" t="str"/>
    </x:row>
    <x:row r="108">
      <x:c r="A108" s="6" t="str">
        <x:v>云南百合王新店样板</x:v>
      </x:c>
      <x:c r="B108" s="7" t="str">
        <x:v>云南百合王</x:v>
      </x:c>
      <x:c r="C108" s="7" t="str">
        <x:v>其他花材</x:v>
      </x:c>
      <x:c r="D108" s="7" t="str">
        <x:v>单头粉康乃馨</x:v>
      </x:c>
      <x:c r="E108" s="7" t="str">
        <x:v>单头粉康乃馨20朵</x:v>
      </x:c>
      <x:c r="F108" s="54" t="n">
        <x:v>20</x:v>
      </x:c>
      <x:c r="G108" s="54" t="n">
        <x:v>10000</x:v>
      </x:c>
      <x:c r="H108" s="50" t="n">
        <x:v>17</x:v>
      </x:c>
      <x:c r="I108" s="50" t="n">
        <x:v>10</x:v>
      </x:c>
      <x:c r="J108" s="50" t="n">
        <x:f>IFERROR(H108/I108,0)</x:f>
        <x:v>1.7</x:v>
      </x:c>
      <x:c r="K108" s="51" t="n">
        <x:v>4.5</x:v>
      </x:c>
      <x:c r="L108" s="50" t="n">
        <x:f>J108*F108+K108</x:f>
        <x:v>38.5</x:v>
      </x:c>
      <x:c r="M108" s="50" t="n">
        <x:f>ROUNDUP(L108/0.704,2)</x:f>
        <x:v>54.69</x:v>
      </x:c>
      <x:c r="N108" s="51" t="n">
        <x:v>0.5</x:v>
      </x:c>
      <x:c r="O108" s="50" t="n">
        <x:f>CEILING(M108+N108,0.1)</x:f>
        <x:v>55.2</x:v>
      </x:c>
      <x:c r="P108" s="51" t="n">
        <x:v>2</x:v>
      </x:c>
      <x:c r="Q108" s="50" t="n">
        <x:f>CEILING(M108+P108,0.1)</x:f>
        <x:v>56.7</x:v>
      </x:c>
      <x:c r="R108" s="54" t="n">
        <x:v>6</x:v>
      </x:c>
      <x:c r="S108" s="56" t="str">
        <x:f>IF(O108&lt;M108,"低于保本","可上架")</x:f>
        <x:v>可上架</x:v>
      </x:c>
      <x:c r="T108" s="48" t="str"/>
    </x:row>
    <x:row r="109">
      <x:c r="A109" s="6" t="str">
        <x:v>云南百合王新店样板</x:v>
      </x:c>
      <x:c r="B109" s="7" t="str">
        <x:v>云南百合王</x:v>
      </x:c>
      <x:c r="C109" s="7" t="str">
        <x:v>其他花材</x:v>
      </x:c>
      <x:c r="D109" s="7" t="str">
        <x:v>单头桃红康乃馨</x:v>
      </x:c>
      <x:c r="E109" s="7" t="str">
        <x:v>单头桃红康乃馨5朵</x:v>
      </x:c>
      <x:c r="F109" s="54" t="n">
        <x:v>5</x:v>
      </x:c>
      <x:c r="G109" s="54" t="n">
        <x:v>10000</x:v>
      </x:c>
      <x:c r="H109" s="50" t="n">
        <x:v>0</x:v>
      </x:c>
      <x:c r="I109" s="50" t="n">
        <x:v>10</x:v>
      </x:c>
      <x:c r="J109" s="50" t="n">
        <x:f>IFERROR(H109/I109,0)</x:f>
        <x:v>0</x:v>
      </x:c>
      <x:c r="K109" s="51" t="n">
        <x:v>4.5</x:v>
      </x:c>
      <x:c r="L109" s="50" t="n">
        <x:f>J109*F109+K109</x:f>
        <x:v>4.5</x:v>
      </x:c>
      <x:c r="M109" s="50" t="n">
        <x:f>ROUNDUP(L109/0.704,2)</x:f>
        <x:v>6.4</x:v>
      </x:c>
      <x:c r="N109" s="51" t="n">
        <x:v>0.5</x:v>
      </x:c>
      <x:c r="O109" s="50" t="n">
        <x:f>CEILING(M109+N109,0.1)</x:f>
        <x:v>6.9</x:v>
      </x:c>
      <x:c r="P109" s="51" t="n">
        <x:v>2</x:v>
      </x:c>
      <x:c r="Q109" s="50" t="n">
        <x:f>CEILING(M109+P109,0.1)</x:f>
        <x:v>8.4</x:v>
      </x:c>
      <x:c r="R109" s="54" t="n">
        <x:v>6</x:v>
      </x:c>
      <x:c r="S109" s="56" t="str">
        <x:f>IF(O109&lt;M109,"低于保本","可上架")</x:f>
        <x:v>可上架</x:v>
      </x:c>
      <x:c r="T109" s="48" t="str"/>
    </x:row>
    <x:row r="110">
      <x:c r="A110" s="6" t="str">
        <x:v>云南百合王新店样板</x:v>
      </x:c>
      <x:c r="B110" s="7" t="str">
        <x:v>云南百合王</x:v>
      </x:c>
      <x:c r="C110" s="7" t="str">
        <x:v>其他花材</x:v>
      </x:c>
      <x:c r="D110" s="7" t="str">
        <x:v>单头桃红康乃馨</x:v>
      </x:c>
      <x:c r="E110" s="7" t="str">
        <x:v>单头桃红康乃馨10朵</x:v>
      </x:c>
      <x:c r="F110" s="54" t="n">
        <x:v>10</x:v>
      </x:c>
      <x:c r="G110" s="54" t="n">
        <x:v>10000</x:v>
      </x:c>
      <x:c r="H110" s="50" t="n">
        <x:v>0</x:v>
      </x:c>
      <x:c r="I110" s="50" t="n">
        <x:v>10</x:v>
      </x:c>
      <x:c r="J110" s="50" t="n">
        <x:f>IFERROR(H110/I110,0)</x:f>
        <x:v>0</x:v>
      </x:c>
      <x:c r="K110" s="51" t="n">
        <x:v>4.5</x:v>
      </x:c>
      <x:c r="L110" s="50" t="n">
        <x:f>J110*F110+K110</x:f>
        <x:v>4.5</x:v>
      </x:c>
      <x:c r="M110" s="50" t="n">
        <x:f>ROUNDUP(L110/0.704,2)</x:f>
        <x:v>6.4</x:v>
      </x:c>
      <x:c r="N110" s="51" t="n">
        <x:v>0.5</x:v>
      </x:c>
      <x:c r="O110" s="50" t="n">
        <x:f>CEILING(M110+N110,0.1)</x:f>
        <x:v>6.9</x:v>
      </x:c>
      <x:c r="P110" s="51" t="n">
        <x:v>2</x:v>
      </x:c>
      <x:c r="Q110" s="50" t="n">
        <x:f>CEILING(M110+P110,0.1)</x:f>
        <x:v>8.4</x:v>
      </x:c>
      <x:c r="R110" s="54" t="n">
        <x:v>6</x:v>
      </x:c>
      <x:c r="S110" s="56" t="str">
        <x:f>IF(O110&lt;M110,"低于保本","可上架")</x:f>
        <x:v>可上架</x:v>
      </x:c>
      <x:c r="T110" s="48" t="str"/>
    </x:row>
    <x:row r="111">
      <x:c r="A111" s="6" t="str">
        <x:v>云南百合王新店样板</x:v>
      </x:c>
      <x:c r="B111" s="7" t="str">
        <x:v>云南百合王</x:v>
      </x:c>
      <x:c r="C111" s="7" t="str">
        <x:v>其他花材</x:v>
      </x:c>
      <x:c r="D111" s="7" t="str">
        <x:v>单头桃红康乃馨</x:v>
      </x:c>
      <x:c r="E111" s="7" t="str">
        <x:v>单头桃红康乃馨20朵</x:v>
      </x:c>
      <x:c r="F111" s="54" t="n">
        <x:v>20</x:v>
      </x:c>
      <x:c r="G111" s="54" t="n">
        <x:v>10000</x:v>
      </x:c>
      <x:c r="H111" s="50" t="n">
        <x:v>0</x:v>
      </x:c>
      <x:c r="I111" s="50" t="n">
        <x:v>10</x:v>
      </x:c>
      <x:c r="J111" s="50" t="n">
        <x:f>IFERROR(H111/I111,0)</x:f>
        <x:v>0</x:v>
      </x:c>
      <x:c r="K111" s="51" t="n">
        <x:v>4.5</x:v>
      </x:c>
      <x:c r="L111" s="50" t="n">
        <x:f>J111*F111+K111</x:f>
        <x:v>4.5</x:v>
      </x:c>
      <x:c r="M111" s="50" t="n">
        <x:f>ROUNDUP(L111/0.704,2)</x:f>
        <x:v>6.4</x:v>
      </x:c>
      <x:c r="N111" s="51" t="n">
        <x:v>0.5</x:v>
      </x:c>
      <x:c r="O111" s="50" t="n">
        <x:f>CEILING(M111+N111,0.1)</x:f>
        <x:v>6.9</x:v>
      </x:c>
      <x:c r="P111" s="51" t="n">
        <x:v>2</x:v>
      </x:c>
      <x:c r="Q111" s="50" t="n">
        <x:f>CEILING(M111+P111,0.1)</x:f>
        <x:v>8.4</x:v>
      </x:c>
      <x:c r="R111" s="54" t="n">
        <x:v>6</x:v>
      </x:c>
      <x:c r="S111" s="56" t="str">
        <x:f>IF(O111&lt;M111,"低于保本","可上架")</x:f>
        <x:v>可上架</x:v>
      </x:c>
      <x:c r="T111" s="48" t="str"/>
    </x:row>
    <x:row r="112">
      <x:c r="A112" s="6" t="str">
        <x:v>云南百合王新店样板</x:v>
      </x:c>
      <x:c r="B112" s="7" t="str">
        <x:v>云南百合王</x:v>
      </x:c>
      <x:c r="C112" s="7" t="str">
        <x:v>其他花材</x:v>
      </x:c>
      <x:c r="D112" s="7" t="str">
        <x:v>单头绿康乃馨</x:v>
      </x:c>
      <x:c r="E112" s="7" t="str">
        <x:v>单头绿康乃馨5朵</x:v>
      </x:c>
      <x:c r="F112" s="54" t="n">
        <x:v>5</x:v>
      </x:c>
      <x:c r="G112" s="54" t="n">
        <x:v>10000</x:v>
      </x:c>
      <x:c r="H112" s="50" t="n">
        <x:v>17</x:v>
      </x:c>
      <x:c r="I112" s="50" t="n">
        <x:v>10</x:v>
      </x:c>
      <x:c r="J112" s="50" t="n">
        <x:f>IFERROR(H112/I112,0)</x:f>
        <x:v>1.7</x:v>
      </x:c>
      <x:c r="K112" s="51" t="n">
        <x:v>4.5</x:v>
      </x:c>
      <x:c r="L112" s="50" t="n">
        <x:f>J112*F112+K112</x:f>
        <x:v>13</x:v>
      </x:c>
      <x:c r="M112" s="50" t="n">
        <x:f>ROUNDUP(L112/0.704,2)</x:f>
        <x:v>18.47</x:v>
      </x:c>
      <x:c r="N112" s="51" t="n">
        <x:v>0.5</x:v>
      </x:c>
      <x:c r="O112" s="50" t="n">
        <x:f>CEILING(M112+N112,0.1)</x:f>
        <x:v>19</x:v>
      </x:c>
      <x:c r="P112" s="51" t="n">
        <x:v>2</x:v>
      </x:c>
      <x:c r="Q112" s="50" t="n">
        <x:f>CEILING(M112+P112,0.1)</x:f>
        <x:v>20.5</x:v>
      </x:c>
      <x:c r="R112" s="54" t="n">
        <x:v>6</x:v>
      </x:c>
      <x:c r="S112" s="56" t="str">
        <x:f>IF(O112&lt;M112,"低于保本","可上架")</x:f>
        <x:v>可上架</x:v>
      </x:c>
      <x:c r="T112" s="48" t="str"/>
    </x:row>
    <x:row r="113">
      <x:c r="A113" s="6" t="str">
        <x:v>云南百合王新店样板</x:v>
      </x:c>
      <x:c r="B113" s="7" t="str">
        <x:v>云南百合王</x:v>
      </x:c>
      <x:c r="C113" s="7" t="str">
        <x:v>其他花材</x:v>
      </x:c>
      <x:c r="D113" s="7" t="str">
        <x:v>单头绿康乃馨</x:v>
      </x:c>
      <x:c r="E113" s="7" t="str">
        <x:v>单头绿康乃馨10朵</x:v>
      </x:c>
      <x:c r="F113" s="54" t="n">
        <x:v>10</x:v>
      </x:c>
      <x:c r="G113" s="54" t="n">
        <x:v>10000</x:v>
      </x:c>
      <x:c r="H113" s="50" t="n">
        <x:v>17</x:v>
      </x:c>
      <x:c r="I113" s="50" t="n">
        <x:v>10</x:v>
      </x:c>
      <x:c r="J113" s="50" t="n">
        <x:f>IFERROR(H113/I113,0)</x:f>
        <x:v>1.7</x:v>
      </x:c>
      <x:c r="K113" s="51" t="n">
        <x:v>4.5</x:v>
      </x:c>
      <x:c r="L113" s="50" t="n">
        <x:f>J113*F113+K113</x:f>
        <x:v>21.5</x:v>
      </x:c>
      <x:c r="M113" s="50" t="n">
        <x:f>ROUNDUP(L113/0.704,2)</x:f>
        <x:v>30.54</x:v>
      </x:c>
      <x:c r="N113" s="51" t="n">
        <x:v>0.5</x:v>
      </x:c>
      <x:c r="O113" s="50" t="n">
        <x:f>CEILING(M113+N113,0.1)</x:f>
        <x:v>31.1</x:v>
      </x:c>
      <x:c r="P113" s="51" t="n">
        <x:v>2</x:v>
      </x:c>
      <x:c r="Q113" s="50" t="n">
        <x:f>CEILING(M113+P113,0.1)</x:f>
        <x:v>32.6</x:v>
      </x:c>
      <x:c r="R113" s="54" t="n">
        <x:v>6</x:v>
      </x:c>
      <x:c r="S113" s="56" t="str">
        <x:f>IF(O113&lt;M113,"低于保本","可上架")</x:f>
        <x:v>可上架</x:v>
      </x:c>
      <x:c r="T113" s="48" t="str"/>
    </x:row>
    <x:row r="114">
      <x:c r="A114" s="6" t="str">
        <x:v>云南百合王新店样板</x:v>
      </x:c>
      <x:c r="B114" s="7" t="str">
        <x:v>云南百合王</x:v>
      </x:c>
      <x:c r="C114" s="7" t="str">
        <x:v>其他花材</x:v>
      </x:c>
      <x:c r="D114" s="7" t="str">
        <x:v>单头绿康乃馨</x:v>
      </x:c>
      <x:c r="E114" s="7" t="str">
        <x:v>单头绿康乃馨20朵</x:v>
      </x:c>
      <x:c r="F114" s="54" t="n">
        <x:v>20</x:v>
      </x:c>
      <x:c r="G114" s="54" t="n">
        <x:v>10000</x:v>
      </x:c>
      <x:c r="H114" s="50" t="n">
        <x:v>17</x:v>
      </x:c>
      <x:c r="I114" s="50" t="n">
        <x:v>10</x:v>
      </x:c>
      <x:c r="J114" s="50" t="n">
        <x:f>IFERROR(H114/I114,0)</x:f>
        <x:v>1.7</x:v>
      </x:c>
      <x:c r="K114" s="51" t="n">
        <x:v>4.5</x:v>
      </x:c>
      <x:c r="L114" s="50" t="n">
        <x:f>J114*F114+K114</x:f>
        <x:v>38.5</x:v>
      </x:c>
      <x:c r="M114" s="50" t="n">
        <x:f>ROUNDUP(L114/0.704,2)</x:f>
        <x:v>54.69</x:v>
      </x:c>
      <x:c r="N114" s="51" t="n">
        <x:v>0.5</x:v>
      </x:c>
      <x:c r="O114" s="50" t="n">
        <x:f>CEILING(M114+N114,0.1)</x:f>
        <x:v>55.2</x:v>
      </x:c>
      <x:c r="P114" s="51" t="n">
        <x:v>2</x:v>
      </x:c>
      <x:c r="Q114" s="50" t="n">
        <x:f>CEILING(M114+P114,0.1)</x:f>
        <x:v>56.7</x:v>
      </x:c>
      <x:c r="R114" s="54" t="n">
        <x:v>6</x:v>
      </x:c>
      <x:c r="S114" s="56" t="str">
        <x:f>IF(O114&lt;M114,"低于保本","可上架")</x:f>
        <x:v>可上架</x:v>
      </x:c>
      <x:c r="T114" s="48" t="str"/>
    </x:row>
    <x:row r="115">
      <x:c r="A115" s="6" t="str">
        <x:v>云南百合王新店样板</x:v>
      </x:c>
      <x:c r="B115" s="7" t="str">
        <x:v>云南百合王</x:v>
      </x:c>
      <x:c r="C115" s="7" t="str">
        <x:v>其他花材</x:v>
      </x:c>
      <x:c r="D115" s="7" t="str">
        <x:v>单头黄康乃馨</x:v>
      </x:c>
      <x:c r="E115" s="7" t="str">
        <x:v>单头黄康乃馨5朵</x:v>
      </x:c>
      <x:c r="F115" s="54" t="n">
        <x:v>5</x:v>
      </x:c>
      <x:c r="G115" s="54" t="n">
        <x:v>10000</x:v>
      </x:c>
      <x:c r="H115" s="50" t="n">
        <x:v>12</x:v>
      </x:c>
      <x:c r="I115" s="50" t="n">
        <x:v>10</x:v>
      </x:c>
      <x:c r="J115" s="50" t="n">
        <x:f>IFERROR(H115/I115,0)</x:f>
        <x:v>1.2</x:v>
      </x:c>
      <x:c r="K115" s="51" t="n">
        <x:v>4.5</x:v>
      </x:c>
      <x:c r="L115" s="50" t="n">
        <x:f>J115*F115+K115</x:f>
        <x:v>10.5</x:v>
      </x:c>
      <x:c r="M115" s="50" t="n">
        <x:f>ROUNDUP(L115/0.704,2)</x:f>
        <x:v>14.92</x:v>
      </x:c>
      <x:c r="N115" s="51" t="n">
        <x:v>0.5</x:v>
      </x:c>
      <x:c r="O115" s="50" t="n">
        <x:f>CEILING(M115+N115,0.1)</x:f>
        <x:v>15.5</x:v>
      </x:c>
      <x:c r="P115" s="51" t="n">
        <x:v>2</x:v>
      </x:c>
      <x:c r="Q115" s="50" t="n">
        <x:f>CEILING(M115+P115,0.1)</x:f>
        <x:v>17</x:v>
      </x:c>
      <x:c r="R115" s="54" t="n">
        <x:v>6</x:v>
      </x:c>
      <x:c r="S115" s="56" t="str">
        <x:f>IF(O115&lt;M115,"低于保本","可上架")</x:f>
        <x:v>可上架</x:v>
      </x:c>
      <x:c r="T115" s="48" t="str"/>
    </x:row>
    <x:row r="116">
      <x:c r="A116" s="6" t="str">
        <x:v>云南百合王新店样板</x:v>
      </x:c>
      <x:c r="B116" s="7" t="str">
        <x:v>云南百合王</x:v>
      </x:c>
      <x:c r="C116" s="7" t="str">
        <x:v>其他花材</x:v>
      </x:c>
      <x:c r="D116" s="7" t="str">
        <x:v>单头黄康乃馨</x:v>
      </x:c>
      <x:c r="E116" s="7" t="str">
        <x:v>单头黄康乃馨10朵</x:v>
      </x:c>
      <x:c r="F116" s="54" t="n">
        <x:v>10</x:v>
      </x:c>
      <x:c r="G116" s="54" t="n">
        <x:v>10000</x:v>
      </x:c>
      <x:c r="H116" s="50" t="n">
        <x:v>12</x:v>
      </x:c>
      <x:c r="I116" s="50" t="n">
        <x:v>10</x:v>
      </x:c>
      <x:c r="J116" s="50" t="n">
        <x:f>IFERROR(H116/I116,0)</x:f>
        <x:v>1.2</x:v>
      </x:c>
      <x:c r="K116" s="51" t="n">
        <x:v>4.5</x:v>
      </x:c>
      <x:c r="L116" s="50" t="n">
        <x:f>J116*F116+K116</x:f>
        <x:v>16.5</x:v>
      </x:c>
      <x:c r="M116" s="50" t="n">
        <x:f>ROUNDUP(L116/0.704,2)</x:f>
        <x:v>23.44</x:v>
      </x:c>
      <x:c r="N116" s="51" t="n">
        <x:v>0.5</x:v>
      </x:c>
      <x:c r="O116" s="50" t="n">
        <x:f>CEILING(M116+N116,0.1)</x:f>
        <x:v>24</x:v>
      </x:c>
      <x:c r="P116" s="51" t="n">
        <x:v>2</x:v>
      </x:c>
      <x:c r="Q116" s="50" t="n">
        <x:f>CEILING(M116+P116,0.1)</x:f>
        <x:v>25.5</x:v>
      </x:c>
      <x:c r="R116" s="54" t="n">
        <x:v>6</x:v>
      </x:c>
      <x:c r="S116" s="56" t="str">
        <x:f>IF(O116&lt;M116,"低于保本","可上架")</x:f>
        <x:v>可上架</x:v>
      </x:c>
      <x:c r="T116" s="48" t="str"/>
    </x:row>
    <x:row r="117">
      <x:c r="A117" s="6" t="str">
        <x:v>云南百合王新店样板</x:v>
      </x:c>
      <x:c r="B117" s="7" t="str">
        <x:v>云南百合王</x:v>
      </x:c>
      <x:c r="C117" s="7" t="str">
        <x:v>其他花材</x:v>
      </x:c>
      <x:c r="D117" s="7" t="str">
        <x:v>单头黄康乃馨</x:v>
      </x:c>
      <x:c r="E117" s="7" t="str">
        <x:v>单头黄康乃馨20朵</x:v>
      </x:c>
      <x:c r="F117" s="54" t="n">
        <x:v>20</x:v>
      </x:c>
      <x:c r="G117" s="54" t="n">
        <x:v>10000</x:v>
      </x:c>
      <x:c r="H117" s="50" t="n">
        <x:v>12</x:v>
      </x:c>
      <x:c r="I117" s="50" t="n">
        <x:v>10</x:v>
      </x:c>
      <x:c r="J117" s="50" t="n">
        <x:f>IFERROR(H117/I117,0)</x:f>
        <x:v>1.2</x:v>
      </x:c>
      <x:c r="K117" s="51" t="n">
        <x:v>4.5</x:v>
      </x:c>
      <x:c r="L117" s="50" t="n">
        <x:f>J117*F117+K117</x:f>
        <x:v>28.5</x:v>
      </x:c>
      <x:c r="M117" s="50" t="n">
        <x:f>ROUNDUP(L117/0.704,2)</x:f>
        <x:v>40.49</x:v>
      </x:c>
      <x:c r="N117" s="51" t="n">
        <x:v>0.5</x:v>
      </x:c>
      <x:c r="O117" s="50" t="n">
        <x:f>CEILING(M117+N117,0.1)</x:f>
        <x:v>41</x:v>
      </x:c>
      <x:c r="P117" s="51" t="n">
        <x:v>2</x:v>
      </x:c>
      <x:c r="Q117" s="50" t="n">
        <x:f>CEILING(M117+P117,0.1)</x:f>
        <x:v>42.5</x:v>
      </x:c>
      <x:c r="R117" s="54" t="n">
        <x:v>6</x:v>
      </x:c>
      <x:c r="S117" s="56" t="str">
        <x:f>IF(O117&lt;M117,"低于保本","可上架")</x:f>
        <x:v>可上架</x:v>
      </x:c>
      <x:c r="T117" s="48" t="str"/>
    </x:row>
    <x:row r="118">
      <x:c r="A118" s="6" t="str">
        <x:v>云南百合王新店样板</x:v>
      </x:c>
      <x:c r="B118" s="7" t="str">
        <x:v>云南百合王</x:v>
      </x:c>
      <x:c r="C118" s="7" t="str">
        <x:v>其他花材</x:v>
      </x:c>
      <x:c r="D118" s="7" t="str">
        <x:v>单头紫康乃馨</x:v>
      </x:c>
      <x:c r="E118" s="7" t="str">
        <x:v>单头紫康乃馨5朵</x:v>
      </x:c>
      <x:c r="F118" s="54" t="n">
        <x:v>5</x:v>
      </x:c>
      <x:c r="G118" s="54" t="n">
        <x:v>10000</x:v>
      </x:c>
      <x:c r="H118" s="50" t="n">
        <x:v>0</x:v>
      </x:c>
      <x:c r="I118" s="50" t="n">
        <x:v>10</x:v>
      </x:c>
      <x:c r="J118" s="50" t="n">
        <x:f>IFERROR(H118/I118,0)</x:f>
        <x:v>0</x:v>
      </x:c>
      <x:c r="K118" s="51" t="n">
        <x:v>4.5</x:v>
      </x:c>
      <x:c r="L118" s="50" t="n">
        <x:f>J118*F118+K118</x:f>
        <x:v>4.5</x:v>
      </x:c>
      <x:c r="M118" s="50" t="n">
        <x:f>ROUNDUP(L118/0.704,2)</x:f>
        <x:v>6.4</x:v>
      </x:c>
      <x:c r="N118" s="51" t="n">
        <x:v>0.5</x:v>
      </x:c>
      <x:c r="O118" s="50" t="n">
        <x:f>CEILING(M118+N118,0.1)</x:f>
        <x:v>6.9</x:v>
      </x:c>
      <x:c r="P118" s="51" t="n">
        <x:v>2</x:v>
      </x:c>
      <x:c r="Q118" s="50" t="n">
        <x:f>CEILING(M118+P118,0.1)</x:f>
        <x:v>8.4</x:v>
      </x:c>
      <x:c r="R118" s="54" t="n">
        <x:v>6</x:v>
      </x:c>
      <x:c r="S118" s="56" t="str">
        <x:f>IF(O118&lt;M118,"低于保本","可上架")</x:f>
        <x:v>可上架</x:v>
      </x:c>
      <x:c r="T118" s="48" t="str"/>
    </x:row>
    <x:row r="119">
      <x:c r="A119" s="6" t="str">
        <x:v>云南百合王新店样板</x:v>
      </x:c>
      <x:c r="B119" s="7" t="str">
        <x:v>云南百合王</x:v>
      </x:c>
      <x:c r="C119" s="7" t="str">
        <x:v>其他花材</x:v>
      </x:c>
      <x:c r="D119" s="7" t="str">
        <x:v>单头紫康乃馨</x:v>
      </x:c>
      <x:c r="E119" s="7" t="str">
        <x:v>单头紫康乃馨10朵</x:v>
      </x:c>
      <x:c r="F119" s="54" t="n">
        <x:v>10</x:v>
      </x:c>
      <x:c r="G119" s="54" t="n">
        <x:v>10000</x:v>
      </x:c>
      <x:c r="H119" s="50" t="n">
        <x:v>0</x:v>
      </x:c>
      <x:c r="I119" s="50" t="n">
        <x:v>10</x:v>
      </x:c>
      <x:c r="J119" s="50" t="n">
        <x:f>IFERROR(H119/I119,0)</x:f>
        <x:v>0</x:v>
      </x:c>
      <x:c r="K119" s="51" t="n">
        <x:v>4.5</x:v>
      </x:c>
      <x:c r="L119" s="50" t="n">
        <x:f>J119*F119+K119</x:f>
        <x:v>4.5</x:v>
      </x:c>
      <x:c r="M119" s="50" t="n">
        <x:f>ROUNDUP(L119/0.704,2)</x:f>
        <x:v>6.4</x:v>
      </x:c>
      <x:c r="N119" s="51" t="n">
        <x:v>0.5</x:v>
      </x:c>
      <x:c r="O119" s="50" t="n">
        <x:f>CEILING(M119+N119,0.1)</x:f>
        <x:v>6.9</x:v>
      </x:c>
      <x:c r="P119" s="51" t="n">
        <x:v>2</x:v>
      </x:c>
      <x:c r="Q119" s="50" t="n">
        <x:f>CEILING(M119+P119,0.1)</x:f>
        <x:v>8.4</x:v>
      </x:c>
      <x:c r="R119" s="54" t="n">
        <x:v>6</x:v>
      </x:c>
      <x:c r="S119" s="56" t="str">
        <x:f>IF(O119&lt;M119,"低于保本","可上架")</x:f>
        <x:v>可上架</x:v>
      </x:c>
      <x:c r="T119" s="48" t="str"/>
    </x:row>
    <x:row r="120">
      <x:c r="A120" s="6" t="str">
        <x:v>云南百合王新店样板</x:v>
      </x:c>
      <x:c r="B120" s="7" t="str">
        <x:v>云南百合王</x:v>
      </x:c>
      <x:c r="C120" s="7" t="str">
        <x:v>其他花材</x:v>
      </x:c>
      <x:c r="D120" s="7" t="str">
        <x:v>单头紫康乃馨</x:v>
      </x:c>
      <x:c r="E120" s="7" t="str">
        <x:v>单头紫康乃馨20朵</x:v>
      </x:c>
      <x:c r="F120" s="54" t="n">
        <x:v>20</x:v>
      </x:c>
      <x:c r="G120" s="54" t="n">
        <x:v>10000</x:v>
      </x:c>
      <x:c r="H120" s="50" t="n">
        <x:v>0</x:v>
      </x:c>
      <x:c r="I120" s="50" t="n">
        <x:v>10</x:v>
      </x:c>
      <x:c r="J120" s="50" t="n">
        <x:f>IFERROR(H120/I120,0)</x:f>
        <x:v>0</x:v>
      </x:c>
      <x:c r="K120" s="51" t="n">
        <x:v>4.5</x:v>
      </x:c>
      <x:c r="L120" s="50" t="n">
        <x:f>J120*F120+K120</x:f>
        <x:v>4.5</x:v>
      </x:c>
      <x:c r="M120" s="50" t="n">
        <x:f>ROUNDUP(L120/0.704,2)</x:f>
        <x:v>6.4</x:v>
      </x:c>
      <x:c r="N120" s="51" t="n">
        <x:v>0.5</x:v>
      </x:c>
      <x:c r="O120" s="50" t="n">
        <x:f>CEILING(M120+N120,0.1)</x:f>
        <x:v>6.9</x:v>
      </x:c>
      <x:c r="P120" s="51" t="n">
        <x:v>2</x:v>
      </x:c>
      <x:c r="Q120" s="50" t="n">
        <x:f>CEILING(M120+P120,0.1)</x:f>
        <x:v>8.4</x:v>
      </x:c>
      <x:c r="R120" s="54" t="n">
        <x:v>6</x:v>
      </x:c>
      <x:c r="S120" s="56" t="str">
        <x:f>IF(O120&lt;M120,"低于保本","可上架")</x:f>
        <x:v>可上架</x:v>
      </x:c>
      <x:c r="T120" s="48" t="str"/>
    </x:row>
    <x:row r="121">
      <x:c r="A121" s="6" t="str">
        <x:v>云南百合王新店样板</x:v>
      </x:c>
      <x:c r="B121" s="7" t="str">
        <x:v>云南百合王</x:v>
      </x:c>
      <x:c r="C121" s="7" t="str">
        <x:v>其他花材</x:v>
      </x:c>
      <x:c r="D121" s="7" t="str">
        <x:v>单头紫边康乃馨</x:v>
      </x:c>
      <x:c r="E121" s="7" t="str">
        <x:v>单头紫边康乃馨5朵</x:v>
      </x:c>
      <x:c r="F121" s="54" t="n">
        <x:v>5</x:v>
      </x:c>
      <x:c r="G121" s="54" t="n">
        <x:v>10000</x:v>
      </x:c>
      <x:c r="H121" s="50" t="n">
        <x:v>0</x:v>
      </x:c>
      <x:c r="I121" s="50" t="n">
        <x:v>10</x:v>
      </x:c>
      <x:c r="J121" s="50" t="n">
        <x:f>IFERROR(H121/I121,0)</x:f>
        <x:v>0</x:v>
      </x:c>
      <x:c r="K121" s="51" t="n">
        <x:v>4.5</x:v>
      </x:c>
      <x:c r="L121" s="50" t="n">
        <x:f>J121*F121+K121</x:f>
        <x:v>4.5</x:v>
      </x:c>
      <x:c r="M121" s="50" t="n">
        <x:f>ROUNDUP(L121/0.704,2)</x:f>
        <x:v>6.4</x:v>
      </x:c>
      <x:c r="N121" s="51" t="n">
        <x:v>0.5</x:v>
      </x:c>
      <x:c r="O121" s="50" t="n">
        <x:f>CEILING(M121+N121,0.1)</x:f>
        <x:v>6.9</x:v>
      </x:c>
      <x:c r="P121" s="51" t="n">
        <x:v>2</x:v>
      </x:c>
      <x:c r="Q121" s="50" t="n">
        <x:f>CEILING(M121+P121,0.1)</x:f>
        <x:v>8.4</x:v>
      </x:c>
      <x:c r="R121" s="54" t="n">
        <x:v>6</x:v>
      </x:c>
      <x:c r="S121" s="56" t="str">
        <x:f>IF(O121&lt;M121,"低于保本","可上架")</x:f>
        <x:v>可上架</x:v>
      </x:c>
      <x:c r="T121" s="48" t="str"/>
    </x:row>
    <x:row r="122">
      <x:c r="A122" s="6" t="str">
        <x:v>云南百合王新店样板</x:v>
      </x:c>
      <x:c r="B122" s="7" t="str">
        <x:v>云南百合王</x:v>
      </x:c>
      <x:c r="C122" s="7" t="str">
        <x:v>其他花材</x:v>
      </x:c>
      <x:c r="D122" s="7" t="str">
        <x:v>单头紫边康乃馨</x:v>
      </x:c>
      <x:c r="E122" s="7" t="str">
        <x:v>单头紫边康乃馨10朵</x:v>
      </x:c>
      <x:c r="F122" s="54" t="n">
        <x:v>10</x:v>
      </x:c>
      <x:c r="G122" s="54" t="n">
        <x:v>10000</x:v>
      </x:c>
      <x:c r="H122" s="50" t="n">
        <x:v>0</x:v>
      </x:c>
      <x:c r="I122" s="50" t="n">
        <x:v>10</x:v>
      </x:c>
      <x:c r="J122" s="50" t="n">
        <x:f>IFERROR(H122/I122,0)</x:f>
        <x:v>0</x:v>
      </x:c>
      <x:c r="K122" s="51" t="n">
        <x:v>4.5</x:v>
      </x:c>
      <x:c r="L122" s="50" t="n">
        <x:f>J122*F122+K122</x:f>
        <x:v>4.5</x:v>
      </x:c>
      <x:c r="M122" s="50" t="n">
        <x:f>ROUNDUP(L122/0.704,2)</x:f>
        <x:v>6.4</x:v>
      </x:c>
      <x:c r="N122" s="51" t="n">
        <x:v>0.5</x:v>
      </x:c>
      <x:c r="O122" s="50" t="n">
        <x:f>CEILING(M122+N122,0.1)</x:f>
        <x:v>6.9</x:v>
      </x:c>
      <x:c r="P122" s="51" t="n">
        <x:v>2</x:v>
      </x:c>
      <x:c r="Q122" s="50" t="n">
        <x:f>CEILING(M122+P122,0.1)</x:f>
        <x:v>8.4</x:v>
      </x:c>
      <x:c r="R122" s="54" t="n">
        <x:v>6</x:v>
      </x:c>
      <x:c r="S122" s="56" t="str">
        <x:f>IF(O122&lt;M122,"低于保本","可上架")</x:f>
        <x:v>可上架</x:v>
      </x:c>
      <x:c r="T122" s="48" t="str"/>
    </x:row>
    <x:row r="123">
      <x:c r="A123" s="6" t="str">
        <x:v>云南百合王新店样板</x:v>
      </x:c>
      <x:c r="B123" s="7" t="str">
        <x:v>云南百合王</x:v>
      </x:c>
      <x:c r="C123" s="7" t="str">
        <x:v>其他花材</x:v>
      </x:c>
      <x:c r="D123" s="7" t="str">
        <x:v>单头紫边康乃馨</x:v>
      </x:c>
      <x:c r="E123" s="7" t="str">
        <x:v>单头紫边康乃馨20朵</x:v>
      </x:c>
      <x:c r="F123" s="54" t="n">
        <x:v>20</x:v>
      </x:c>
      <x:c r="G123" s="54" t="n">
        <x:v>10000</x:v>
      </x:c>
      <x:c r="H123" s="50" t="n">
        <x:v>0</x:v>
      </x:c>
      <x:c r="I123" s="50" t="n">
        <x:v>10</x:v>
      </x:c>
      <x:c r="J123" s="50" t="n">
        <x:f>IFERROR(H123/I123,0)</x:f>
        <x:v>0</x:v>
      </x:c>
      <x:c r="K123" s="51" t="n">
        <x:v>4.5</x:v>
      </x:c>
      <x:c r="L123" s="50" t="n">
        <x:f>J123*F123+K123</x:f>
        <x:v>4.5</x:v>
      </x:c>
      <x:c r="M123" s="50" t="n">
        <x:f>ROUNDUP(L123/0.704,2)</x:f>
        <x:v>6.4</x:v>
      </x:c>
      <x:c r="N123" s="51" t="n">
        <x:v>0.5</x:v>
      </x:c>
      <x:c r="O123" s="50" t="n">
        <x:f>CEILING(M123+N123,0.1)</x:f>
        <x:v>6.9</x:v>
      </x:c>
      <x:c r="P123" s="51" t="n">
        <x:v>2</x:v>
      </x:c>
      <x:c r="Q123" s="50" t="n">
        <x:f>CEILING(M123+P123,0.1)</x:f>
        <x:v>8.4</x:v>
      </x:c>
      <x:c r="R123" s="54" t="n">
        <x:v>6</x:v>
      </x:c>
      <x:c r="S123" s="56" t="str">
        <x:f>IF(O123&lt;M123,"低于保本","可上架")</x:f>
        <x:v>可上架</x:v>
      </x:c>
      <x:c r="T123" s="48" t="str"/>
    </x:row>
    <x:row r="124">
      <x:c r="A124" s="6" t="str">
        <x:v>云南百合王新店样板</x:v>
      </x:c>
      <x:c r="B124" s="7" t="str">
        <x:v>云南百合王</x:v>
      </x:c>
      <x:c r="C124" s="7" t="str">
        <x:v>其他花材</x:v>
      </x:c>
      <x:c r="D124" s="7" t="str">
        <x:v>单头狂欢康乃馨</x:v>
      </x:c>
      <x:c r="E124" s="7" t="str">
        <x:v>单头狂欢康乃馨5朵</x:v>
      </x:c>
      <x:c r="F124" s="54" t="n">
        <x:v>5</x:v>
      </x:c>
      <x:c r="G124" s="54" t="n">
        <x:v>10000</x:v>
      </x:c>
      <x:c r="H124" s="50" t="n">
        <x:v>12</x:v>
      </x:c>
      <x:c r="I124" s="50" t="n">
        <x:v>10</x:v>
      </x:c>
      <x:c r="J124" s="50" t="n">
        <x:f>IFERROR(H124/I124,0)</x:f>
        <x:v>1.2</x:v>
      </x:c>
      <x:c r="K124" s="51" t="n">
        <x:v>4.5</x:v>
      </x:c>
      <x:c r="L124" s="50" t="n">
        <x:f>J124*F124+K124</x:f>
        <x:v>10.5</x:v>
      </x:c>
      <x:c r="M124" s="50" t="n">
        <x:f>ROUNDUP(L124/0.704,2)</x:f>
        <x:v>14.92</x:v>
      </x:c>
      <x:c r="N124" s="51" t="n">
        <x:v>0.5</x:v>
      </x:c>
      <x:c r="O124" s="50" t="n">
        <x:f>CEILING(M124+N124,0.1)</x:f>
        <x:v>15.5</x:v>
      </x:c>
      <x:c r="P124" s="51" t="n">
        <x:v>2</x:v>
      </x:c>
      <x:c r="Q124" s="50" t="n">
        <x:f>CEILING(M124+P124,0.1)</x:f>
        <x:v>17</x:v>
      </x:c>
      <x:c r="R124" s="54" t="n">
        <x:v>6</x:v>
      </x:c>
      <x:c r="S124" s="56" t="str">
        <x:f>IF(O124&lt;M124,"低于保本","可上架")</x:f>
        <x:v>可上架</x:v>
      </x:c>
      <x:c r="T124" s="48" t="str"/>
    </x:row>
    <x:row r="125">
      <x:c r="A125" s="6" t="str">
        <x:v>云南百合王新店样板</x:v>
      </x:c>
      <x:c r="B125" s="7" t="str">
        <x:v>云南百合王</x:v>
      </x:c>
      <x:c r="C125" s="7" t="str">
        <x:v>其他花材</x:v>
      </x:c>
      <x:c r="D125" s="7" t="str">
        <x:v>单头狂欢康乃馨</x:v>
      </x:c>
      <x:c r="E125" s="7" t="str">
        <x:v>单头狂欢康乃馨10朵</x:v>
      </x:c>
      <x:c r="F125" s="54" t="n">
        <x:v>10</x:v>
      </x:c>
      <x:c r="G125" s="54" t="n">
        <x:v>10000</x:v>
      </x:c>
      <x:c r="H125" s="50" t="n">
        <x:v>12</x:v>
      </x:c>
      <x:c r="I125" s="50" t="n">
        <x:v>10</x:v>
      </x:c>
      <x:c r="J125" s="50" t="n">
        <x:f>IFERROR(H125/I125,0)</x:f>
        <x:v>1.2</x:v>
      </x:c>
      <x:c r="K125" s="51" t="n">
        <x:v>4.5</x:v>
      </x:c>
      <x:c r="L125" s="50" t="n">
        <x:f>J125*F125+K125</x:f>
        <x:v>16.5</x:v>
      </x:c>
      <x:c r="M125" s="50" t="n">
        <x:f>ROUNDUP(L125/0.704,2)</x:f>
        <x:v>23.44</x:v>
      </x:c>
      <x:c r="N125" s="51" t="n">
        <x:v>0.5</x:v>
      </x:c>
      <x:c r="O125" s="50" t="n">
        <x:f>CEILING(M125+N125,0.1)</x:f>
        <x:v>24</x:v>
      </x:c>
      <x:c r="P125" s="51" t="n">
        <x:v>2</x:v>
      </x:c>
      <x:c r="Q125" s="50" t="n">
        <x:f>CEILING(M125+P125,0.1)</x:f>
        <x:v>25.5</x:v>
      </x:c>
      <x:c r="R125" s="54" t="n">
        <x:v>6</x:v>
      </x:c>
      <x:c r="S125" s="56" t="str">
        <x:f>IF(O125&lt;M125,"低于保本","可上架")</x:f>
        <x:v>可上架</x:v>
      </x:c>
      <x:c r="T125" s="48" t="str"/>
    </x:row>
    <x:row r="126">
      <x:c r="A126" s="6" t="str">
        <x:v>云南百合王新店样板</x:v>
      </x:c>
      <x:c r="B126" s="7" t="str">
        <x:v>云南百合王</x:v>
      </x:c>
      <x:c r="C126" s="7" t="str">
        <x:v>其他花材</x:v>
      </x:c>
      <x:c r="D126" s="7" t="str">
        <x:v>单头狂欢康乃馨</x:v>
      </x:c>
      <x:c r="E126" s="7" t="str">
        <x:v>单头狂欢康乃馨20朵</x:v>
      </x:c>
      <x:c r="F126" s="54" t="n">
        <x:v>20</x:v>
      </x:c>
      <x:c r="G126" s="54" t="n">
        <x:v>10000</x:v>
      </x:c>
      <x:c r="H126" s="50" t="n">
        <x:v>12</x:v>
      </x:c>
      <x:c r="I126" s="50" t="n">
        <x:v>10</x:v>
      </x:c>
      <x:c r="J126" s="50" t="n">
        <x:f>IFERROR(H126/I126,0)</x:f>
        <x:v>1.2</x:v>
      </x:c>
      <x:c r="K126" s="51" t="n">
        <x:v>4.5</x:v>
      </x:c>
      <x:c r="L126" s="50" t="n">
        <x:f>J126*F126+K126</x:f>
        <x:v>28.5</x:v>
      </x:c>
      <x:c r="M126" s="50" t="n">
        <x:f>ROUNDUP(L126/0.704,2)</x:f>
        <x:v>40.49</x:v>
      </x:c>
      <x:c r="N126" s="51" t="n">
        <x:v>0.5</x:v>
      </x:c>
      <x:c r="O126" s="50" t="n">
        <x:f>CEILING(M126+N126,0.1)</x:f>
        <x:v>41</x:v>
      </x:c>
      <x:c r="P126" s="51" t="n">
        <x:v>2</x:v>
      </x:c>
      <x:c r="Q126" s="50" t="n">
        <x:f>CEILING(M126+P126,0.1)</x:f>
        <x:v>42.5</x:v>
      </x:c>
      <x:c r="R126" s="54" t="n">
        <x:v>6</x:v>
      </x:c>
      <x:c r="S126" s="56" t="str">
        <x:f>IF(O126&lt;M126,"低于保本","可上架")</x:f>
        <x:v>可上架</x:v>
      </x:c>
      <x:c r="T126" s="48" t="str"/>
    </x:row>
    <x:row r="127">
      <x:c r="A127" s="6" t="str">
        <x:v>云南百合王新店样板</x:v>
      </x:c>
      <x:c r="B127" s="7" t="str">
        <x:v>云南百合王</x:v>
      </x:c>
      <x:c r="C127" s="7" t="str">
        <x:v>其他花材</x:v>
      </x:c>
      <x:c r="D127" s="7" t="str">
        <x:v>白色洋桔梗</x:v>
      </x:c>
      <x:c r="E127" s="7" t="str">
        <x:v>白色洋桔梗5支</x:v>
      </x:c>
      <x:c r="F127" s="54" t="n">
        <x:v>5</x:v>
      </x:c>
      <x:c r="G127" s="54" t="n">
        <x:v>10000</x:v>
      </x:c>
      <x:c r="H127" s="50" t="n">
        <x:v>7</x:v>
      </x:c>
      <x:c r="I127" s="50" t="n">
        <x:v>10</x:v>
      </x:c>
      <x:c r="J127" s="50" t="n">
        <x:f>IFERROR(H127/I127,0)</x:f>
        <x:v>0.7</x:v>
      </x:c>
      <x:c r="K127" s="51" t="n">
        <x:v>4.5</x:v>
      </x:c>
      <x:c r="L127" s="50" t="n">
        <x:f>J127*F127+K127</x:f>
        <x:v>8</x:v>
      </x:c>
      <x:c r="M127" s="50" t="n">
        <x:f>ROUNDUP(L127/0.704,2)</x:f>
        <x:v>11.37</x:v>
      </x:c>
      <x:c r="N127" s="51" t="n">
        <x:v>0.5</x:v>
      </x:c>
      <x:c r="O127" s="50" t="n">
        <x:f>CEILING(M127+N127,0.1)</x:f>
        <x:v>11.9</x:v>
      </x:c>
      <x:c r="P127" s="51" t="n">
        <x:v>2</x:v>
      </x:c>
      <x:c r="Q127" s="50" t="n">
        <x:f>CEILING(M127+P127,0.1)</x:f>
        <x:v>13.4</x:v>
      </x:c>
      <x:c r="R127" s="54" t="n">
        <x:v>6</x:v>
      </x:c>
      <x:c r="S127" s="56" t="str">
        <x:f>IF(O127&lt;M127,"低于保本","可上架")</x:f>
        <x:v>可上架</x:v>
      </x:c>
      <x:c r="T127" s="48" t="str">
        <x:v>洋桔梗按克重采购 </x:v>
      </x:c>
    </x:row>
    <x:row r="128">
      <x:c r="A128" s="6" t="str">
        <x:v>云南百合王新店样板</x:v>
      </x:c>
      <x:c r="B128" s="7" t="str">
        <x:v>云南百合王</x:v>
      </x:c>
      <x:c r="C128" s="7" t="str">
        <x:v>其他花材</x:v>
      </x:c>
      <x:c r="D128" s="7" t="str">
        <x:v>白色洋桔梗</x:v>
      </x:c>
      <x:c r="E128" s="7" t="str">
        <x:v>白色洋桔梗10支</x:v>
      </x:c>
      <x:c r="F128" s="54" t="n">
        <x:v>10</x:v>
      </x:c>
      <x:c r="G128" s="54" t="n">
        <x:v>10000</x:v>
      </x:c>
      <x:c r="H128" s="50" t="n">
        <x:v>7</x:v>
      </x:c>
      <x:c r="I128" s="50" t="n">
        <x:v>10</x:v>
      </x:c>
      <x:c r="J128" s="50" t="n">
        <x:f>IFERROR(H128/I128,0)</x:f>
        <x:v>0.7</x:v>
      </x:c>
      <x:c r="K128" s="51" t="n">
        <x:v>4.5</x:v>
      </x:c>
      <x:c r="L128" s="50" t="n">
        <x:f>J128*F128+K128</x:f>
        <x:v>11.5</x:v>
      </x:c>
      <x:c r="M128" s="50" t="n">
        <x:f>ROUNDUP(L128/0.704,2)</x:f>
        <x:v>16.34</x:v>
      </x:c>
      <x:c r="N128" s="51" t="n">
        <x:v>0.5</x:v>
      </x:c>
      <x:c r="O128" s="50" t="n">
        <x:f>CEILING(M128+N128,0.1)</x:f>
        <x:v>16.900000000000002</x:v>
      </x:c>
      <x:c r="P128" s="51" t="n">
        <x:v>2</x:v>
      </x:c>
      <x:c r="Q128" s="50" t="n">
        <x:f>CEILING(M128+P128,0.1)</x:f>
        <x:v>18.400000000000002</x:v>
      </x:c>
      <x:c r="R128" s="54" t="n">
        <x:v>6</x:v>
      </x:c>
      <x:c r="S128" s="56" t="str">
        <x:f>IF(O128&lt;M128,"低于保本","可上架")</x:f>
        <x:v>可上架</x:v>
      </x:c>
      <x:c r="T128" s="48" t="str">
        <x:v>洋桔梗按克重采购 </x:v>
      </x:c>
    </x:row>
    <x:row r="129">
      <x:c r="A129" s="6" t="str">
        <x:v>云南百合王新店样板</x:v>
      </x:c>
      <x:c r="B129" s="7" t="str">
        <x:v>云南百合王</x:v>
      </x:c>
      <x:c r="C129" s="7" t="str">
        <x:v>其他花材</x:v>
      </x:c>
      <x:c r="D129" s="7" t="str">
        <x:v>白色洋桔梗</x:v>
      </x:c>
      <x:c r="E129" s="7" t="str">
        <x:v>白色洋桔梗20支</x:v>
      </x:c>
      <x:c r="F129" s="54" t="n">
        <x:v>20</x:v>
      </x:c>
      <x:c r="G129" s="54" t="n">
        <x:v>10000</x:v>
      </x:c>
      <x:c r="H129" s="50" t="n">
        <x:v>7</x:v>
      </x:c>
      <x:c r="I129" s="50" t="n">
        <x:v>10</x:v>
      </x:c>
      <x:c r="J129" s="50" t="n">
        <x:f>IFERROR(H129/I129,0)</x:f>
        <x:v>0.7</x:v>
      </x:c>
      <x:c r="K129" s="51" t="n">
        <x:v>4.5</x:v>
      </x:c>
      <x:c r="L129" s="50" t="n">
        <x:f>J129*F129+K129</x:f>
        <x:v>18.5</x:v>
      </x:c>
      <x:c r="M129" s="50" t="n">
        <x:f>ROUNDUP(L129/0.704,2)</x:f>
        <x:v>26.28</x:v>
      </x:c>
      <x:c r="N129" s="51" t="n">
        <x:v>0.5</x:v>
      </x:c>
      <x:c r="O129" s="50" t="n">
        <x:f>CEILING(M129+N129,0.1)</x:f>
        <x:v>26.8</x:v>
      </x:c>
      <x:c r="P129" s="51" t="n">
        <x:v>2</x:v>
      </x:c>
      <x:c r="Q129" s="50" t="n">
        <x:f>CEILING(M129+P129,0.1)</x:f>
        <x:v>28.3</x:v>
      </x:c>
      <x:c r="R129" s="54" t="n">
        <x:v>6</x:v>
      </x:c>
      <x:c r="S129" s="56" t="str">
        <x:f>IF(O129&lt;M129,"低于保本","可上架")</x:f>
        <x:v>可上架</x:v>
      </x:c>
      <x:c r="T129" s="48" t="str">
        <x:v>洋桔梗按克重采购 </x:v>
      </x:c>
    </x:row>
    <x:row r="130">
      <x:c r="A130" s="6" t="str">
        <x:v>云南百合王新店样板</x:v>
      </x:c>
      <x:c r="B130" s="7" t="str">
        <x:v>云南百合王</x:v>
      </x:c>
      <x:c r="C130" s="7" t="str">
        <x:v>其他花材</x:v>
      </x:c>
      <x:c r="D130" s="7" t="str">
        <x:v>粉色洋桔梗</x:v>
      </x:c>
      <x:c r="E130" s="7" t="str">
        <x:v>粉色洋桔梗5支</x:v>
      </x:c>
      <x:c r="F130" s="54" t="n">
        <x:v>5</x:v>
      </x:c>
      <x:c r="G130" s="54" t="n">
        <x:v>10000</x:v>
      </x:c>
      <x:c r="H130" s="50" t="n">
        <x:v>8</x:v>
      </x:c>
      <x:c r="I130" s="50" t="n">
        <x:v>10</x:v>
      </x:c>
      <x:c r="J130" s="50" t="n">
        <x:f>IFERROR(H130/I130,0)</x:f>
        <x:v>0.8</x:v>
      </x:c>
      <x:c r="K130" s="51" t="n">
        <x:v>4.5</x:v>
      </x:c>
      <x:c r="L130" s="50" t="n">
        <x:f>J130*F130+K130</x:f>
        <x:v>8.5</x:v>
      </x:c>
      <x:c r="M130" s="50" t="n">
        <x:f>ROUNDUP(L130/0.704,2)</x:f>
        <x:v>12.08</x:v>
      </x:c>
      <x:c r="N130" s="51" t="n">
        <x:v>0.5</x:v>
      </x:c>
      <x:c r="O130" s="50" t="n">
        <x:f>CEILING(M130+N130,0.1)</x:f>
        <x:v>12.600000000000001</x:v>
      </x:c>
      <x:c r="P130" s="51" t="n">
        <x:v>2</x:v>
      </x:c>
      <x:c r="Q130" s="50" t="n">
        <x:f>CEILING(M130+P130,0.1)</x:f>
        <x:v>14.100000000000001</x:v>
      </x:c>
      <x:c r="R130" s="54" t="n">
        <x:v>6</x:v>
      </x:c>
      <x:c r="S130" s="56" t="str">
        <x:f>IF(O130&lt;M130,"低于保本","可上架")</x:f>
        <x:v>可上架</x:v>
      </x:c>
      <x:c r="T130" s="48" t="str">
        <x:v>800g折算为10枝</x:v>
      </x:c>
    </x:row>
    <x:row r="131">
      <x:c r="A131" s="6" t="str">
        <x:v>云南百合王新店样板</x:v>
      </x:c>
      <x:c r="B131" s="7" t="str">
        <x:v>云南百合王</x:v>
      </x:c>
      <x:c r="C131" s="7" t="str">
        <x:v>其他花材</x:v>
      </x:c>
      <x:c r="D131" s="7" t="str">
        <x:v>粉色洋桔梗</x:v>
      </x:c>
      <x:c r="E131" s="7" t="str">
        <x:v>粉色洋桔梗10支</x:v>
      </x:c>
      <x:c r="F131" s="54" t="n">
        <x:v>10</x:v>
      </x:c>
      <x:c r="G131" s="54" t="n">
        <x:v>10000</x:v>
      </x:c>
      <x:c r="H131" s="50" t="n">
        <x:v>8</x:v>
      </x:c>
      <x:c r="I131" s="50" t="n">
        <x:v>10</x:v>
      </x:c>
      <x:c r="J131" s="50" t="n">
        <x:f>IFERROR(H131/I131,0)</x:f>
        <x:v>0.8</x:v>
      </x:c>
      <x:c r="K131" s="51" t="n">
        <x:v>4.5</x:v>
      </x:c>
      <x:c r="L131" s="50" t="n">
        <x:f>J131*F131+K131</x:f>
        <x:v>12.5</x:v>
      </x:c>
      <x:c r="M131" s="50" t="n">
        <x:f>ROUNDUP(L131/0.704,2)</x:f>
        <x:v>17.76</x:v>
      </x:c>
      <x:c r="N131" s="51" t="n">
        <x:v>0.5</x:v>
      </x:c>
      <x:c r="O131" s="50" t="n">
        <x:f>CEILING(M131+N131,0.1)</x:f>
        <x:v>18.3</x:v>
      </x:c>
      <x:c r="P131" s="51" t="n">
        <x:v>2</x:v>
      </x:c>
      <x:c r="Q131" s="50" t="n">
        <x:f>CEILING(M131+P131,0.1)</x:f>
        <x:v>19.8</x:v>
      </x:c>
      <x:c r="R131" s="54" t="n">
        <x:v>6</x:v>
      </x:c>
      <x:c r="S131" s="56" t="str">
        <x:f>IF(O131&lt;M131,"低于保本","可上架")</x:f>
        <x:v>可上架</x:v>
      </x:c>
      <x:c r="T131" s="48" t="str">
        <x:v>800g折算为10枝</x:v>
      </x:c>
    </x:row>
    <x:row r="132">
      <x:c r="A132" s="6" t="str">
        <x:v>云南百合王新店样板</x:v>
      </x:c>
      <x:c r="B132" s="7" t="str">
        <x:v>云南百合王</x:v>
      </x:c>
      <x:c r="C132" s="7" t="str">
        <x:v>其他花材</x:v>
      </x:c>
      <x:c r="D132" s="7" t="str">
        <x:v>粉色洋桔梗</x:v>
      </x:c>
      <x:c r="E132" s="7" t="str">
        <x:v>粉色洋桔梗20支</x:v>
      </x:c>
      <x:c r="F132" s="54" t="n">
        <x:v>20</x:v>
      </x:c>
      <x:c r="G132" s="54" t="n">
        <x:v>10000</x:v>
      </x:c>
      <x:c r="H132" s="50" t="n">
        <x:v>8</x:v>
      </x:c>
      <x:c r="I132" s="50" t="n">
        <x:v>10</x:v>
      </x:c>
      <x:c r="J132" s="50" t="n">
        <x:f>IFERROR(H132/I132,0)</x:f>
        <x:v>0.8</x:v>
      </x:c>
      <x:c r="K132" s="51" t="n">
        <x:v>4.5</x:v>
      </x:c>
      <x:c r="L132" s="50" t="n">
        <x:f>J132*F132+K132</x:f>
        <x:v>20.5</x:v>
      </x:c>
      <x:c r="M132" s="50" t="n">
        <x:f>ROUNDUP(L132/0.704,2)</x:f>
        <x:v>29.12</x:v>
      </x:c>
      <x:c r="N132" s="51" t="n">
        <x:v>0.5</x:v>
      </x:c>
      <x:c r="O132" s="50" t="n">
        <x:f>CEILING(M132+N132,0.1)</x:f>
        <x:v>29.700000000000003</x:v>
      </x:c>
      <x:c r="P132" s="51" t="n">
        <x:v>2</x:v>
      </x:c>
      <x:c r="Q132" s="50" t="n">
        <x:f>CEILING(M132+P132,0.1)</x:f>
        <x:v>31.200000000000003</x:v>
      </x:c>
      <x:c r="R132" s="54" t="n">
        <x:v>6</x:v>
      </x:c>
      <x:c r="S132" s="56" t="str">
        <x:f>IF(O132&lt;M132,"低于保本","可上架")</x:f>
        <x:v>可上架</x:v>
      </x:c>
      <x:c r="T132" s="48" t="str">
        <x:v>800g折算为10枝</x:v>
      </x:c>
    </x:row>
    <x:row r="133">
      <x:c r="A133" s="6" t="str">
        <x:v>云南百合王新店样板</x:v>
      </x:c>
      <x:c r="B133" s="7" t="str">
        <x:v>云南百合王</x:v>
      </x:c>
      <x:c r="C133" s="7" t="str">
        <x:v>其他花材</x:v>
      </x:c>
      <x:c r="D133" s="7" t="str">
        <x:v>绿色洋桔梗</x:v>
      </x:c>
      <x:c r="E133" s="7" t="str">
        <x:v>绿色洋桔梗5支</x:v>
      </x:c>
      <x:c r="F133" s="54" t="n">
        <x:v>5</x:v>
      </x:c>
      <x:c r="G133" s="54" t="n">
        <x:v>10000</x:v>
      </x:c>
      <x:c r="H133" s="50" t="n">
        <x:v>8</x:v>
      </x:c>
      <x:c r="I133" s="50" t="n">
        <x:v>10</x:v>
      </x:c>
      <x:c r="J133" s="50" t="n">
        <x:f>IFERROR(H133/I133,0)</x:f>
        <x:v>0.8</x:v>
      </x:c>
      <x:c r="K133" s="51" t="n">
        <x:v>4.5</x:v>
      </x:c>
      <x:c r="L133" s="50" t="n">
        <x:f>J133*F133+K133</x:f>
        <x:v>8.5</x:v>
      </x:c>
      <x:c r="M133" s="50" t="n">
        <x:f>ROUNDUP(L133/0.704,2)</x:f>
        <x:v>12.08</x:v>
      </x:c>
      <x:c r="N133" s="51" t="n">
        <x:v>0.5</x:v>
      </x:c>
      <x:c r="O133" s="50" t="n">
        <x:f>CEILING(M133+N133,0.1)</x:f>
        <x:v>12.600000000000001</x:v>
      </x:c>
      <x:c r="P133" s="51" t="n">
        <x:v>2</x:v>
      </x:c>
      <x:c r="Q133" s="50" t="n">
        <x:f>CEILING(M133+P133,0.1)</x:f>
        <x:v>14.100000000000001</x:v>
      </x:c>
      <x:c r="R133" s="54" t="n">
        <x:v>6</x:v>
      </x:c>
      <x:c r="S133" s="56" t="str">
        <x:f>IF(O133&lt;M133,"低于保本","可上架")</x:f>
        <x:v>可上架</x:v>
      </x:c>
      <x:c r="T133" s="48" t="str">
        <x:v>具体填写以克重为主 </x:v>
      </x:c>
    </x:row>
    <x:row r="134">
      <x:c r="A134" s="6" t="str">
        <x:v>云南百合王新店样板</x:v>
      </x:c>
      <x:c r="B134" s="7" t="str">
        <x:v>云南百合王</x:v>
      </x:c>
      <x:c r="C134" s="7" t="str">
        <x:v>其他花材</x:v>
      </x:c>
      <x:c r="D134" s="7" t="str">
        <x:v>绿色洋桔梗</x:v>
      </x:c>
      <x:c r="E134" s="7" t="str">
        <x:v>绿色洋桔梗10支</x:v>
      </x:c>
      <x:c r="F134" s="54" t="n">
        <x:v>10</x:v>
      </x:c>
      <x:c r="G134" s="54" t="n">
        <x:v>10000</x:v>
      </x:c>
      <x:c r="H134" s="50" t="n">
        <x:v>8</x:v>
      </x:c>
      <x:c r="I134" s="50" t="n">
        <x:v>10</x:v>
      </x:c>
      <x:c r="J134" s="50" t="n">
        <x:f>IFERROR(H134/I134,0)</x:f>
        <x:v>0.8</x:v>
      </x:c>
      <x:c r="K134" s="51" t="n">
        <x:v>4.5</x:v>
      </x:c>
      <x:c r="L134" s="50" t="n">
        <x:f>J134*F134+K134</x:f>
        <x:v>12.5</x:v>
      </x:c>
      <x:c r="M134" s="50" t="n">
        <x:f>ROUNDUP(L134/0.704,2)</x:f>
        <x:v>17.76</x:v>
      </x:c>
      <x:c r="N134" s="51" t="n">
        <x:v>0.5</x:v>
      </x:c>
      <x:c r="O134" s="50" t="n">
        <x:f>CEILING(M134+N134,0.1)</x:f>
        <x:v>18.3</x:v>
      </x:c>
      <x:c r="P134" s="51" t="n">
        <x:v>2</x:v>
      </x:c>
      <x:c r="Q134" s="50" t="n">
        <x:f>CEILING(M134+P134,0.1)</x:f>
        <x:v>19.8</x:v>
      </x:c>
      <x:c r="R134" s="54" t="n">
        <x:v>6</x:v>
      </x:c>
      <x:c r="S134" s="56" t="str">
        <x:f>IF(O134&lt;M134,"低于保本","可上架")</x:f>
        <x:v>可上架</x:v>
      </x:c>
      <x:c r="T134" s="48" t="str">
        <x:v>具体填写以克重为主 </x:v>
      </x:c>
    </x:row>
    <x:row r="135">
      <x:c r="A135" s="6" t="str">
        <x:v>云南百合王新店样板</x:v>
      </x:c>
      <x:c r="B135" s="7" t="str">
        <x:v>云南百合王</x:v>
      </x:c>
      <x:c r="C135" s="7" t="str">
        <x:v>其他花材</x:v>
      </x:c>
      <x:c r="D135" s="7" t="str">
        <x:v>绿色洋桔梗</x:v>
      </x:c>
      <x:c r="E135" s="7" t="str">
        <x:v>绿色洋桔梗20支</x:v>
      </x:c>
      <x:c r="F135" s="54" t="n">
        <x:v>20</x:v>
      </x:c>
      <x:c r="G135" s="54" t="n">
        <x:v>10000</x:v>
      </x:c>
      <x:c r="H135" s="50" t="n">
        <x:v>8</x:v>
      </x:c>
      <x:c r="I135" s="50" t="n">
        <x:v>10</x:v>
      </x:c>
      <x:c r="J135" s="50" t="n">
        <x:f>IFERROR(H135/I135,0)</x:f>
        <x:v>0.8</x:v>
      </x:c>
      <x:c r="K135" s="51" t="n">
        <x:v>4.5</x:v>
      </x:c>
      <x:c r="L135" s="50" t="n">
        <x:f>J135*F135+K135</x:f>
        <x:v>20.5</x:v>
      </x:c>
      <x:c r="M135" s="50" t="n">
        <x:f>ROUNDUP(L135/0.704,2)</x:f>
        <x:v>29.12</x:v>
      </x:c>
      <x:c r="N135" s="51" t="n">
        <x:v>0.5</x:v>
      </x:c>
      <x:c r="O135" s="50" t="n">
        <x:f>CEILING(M135+N135,0.1)</x:f>
        <x:v>29.700000000000003</x:v>
      </x:c>
      <x:c r="P135" s="51" t="n">
        <x:v>2</x:v>
      </x:c>
      <x:c r="Q135" s="50" t="n">
        <x:f>CEILING(M135+P135,0.1)</x:f>
        <x:v>31.200000000000003</x:v>
      </x:c>
      <x:c r="R135" s="54" t="n">
        <x:v>6</x:v>
      </x:c>
      <x:c r="S135" s="56" t="str">
        <x:f>IF(O135&lt;M135,"低于保本","可上架")</x:f>
        <x:v>可上架</x:v>
      </x:c>
      <x:c r="T135" s="48" t="str">
        <x:v>具体填写以克重为主 </x:v>
      </x:c>
    </x:row>
    <x:row r="136">
      <x:c r="A136" s="6" t="str">
        <x:v>云南百合王新店样板</x:v>
      </x:c>
      <x:c r="B136" s="7" t="str">
        <x:v>云南百合王</x:v>
      </x:c>
      <x:c r="C136" s="7" t="str">
        <x:v>其他花材</x:v>
      </x:c>
      <x:c r="D136" s="7" t="str">
        <x:v>紫色洋桔梗</x:v>
      </x:c>
      <x:c r="E136" s="7" t="str">
        <x:v>紫色洋桔梗5支</x:v>
      </x:c>
      <x:c r="F136" s="54" t="n">
        <x:v>5</x:v>
      </x:c>
      <x:c r="G136" s="54" t="n">
        <x:v>10000</x:v>
      </x:c>
      <x:c r="H136" s="50" t="n">
        <x:v>14</x:v>
      </x:c>
      <x:c r="I136" s="50" t="n">
        <x:v>10</x:v>
      </x:c>
      <x:c r="J136" s="50" t="n">
        <x:f>IFERROR(H136/I136,0)</x:f>
        <x:v>1.4</x:v>
      </x:c>
      <x:c r="K136" s="51" t="n">
        <x:v>4.5</x:v>
      </x:c>
      <x:c r="L136" s="50" t="n">
        <x:f>J136*F136+K136</x:f>
        <x:v>11.5</x:v>
      </x:c>
      <x:c r="M136" s="50" t="n">
        <x:f>ROUNDUP(L136/0.704,2)</x:f>
        <x:v>16.34</x:v>
      </x:c>
      <x:c r="N136" s="51" t="n">
        <x:v>0.5</x:v>
      </x:c>
      <x:c r="O136" s="50" t="n">
        <x:f>CEILING(M136+N136,0.1)</x:f>
        <x:v>16.900000000000002</x:v>
      </x:c>
      <x:c r="P136" s="51" t="n">
        <x:v>2</x:v>
      </x:c>
      <x:c r="Q136" s="50" t="n">
        <x:f>CEILING(M136+P136,0.1)</x:f>
        <x:v>18.400000000000002</x:v>
      </x:c>
      <x:c r="R136" s="54" t="n">
        <x:v>6</x:v>
      </x:c>
      <x:c r="S136" s="56" t="str">
        <x:f>IF(O136&lt;M136,"低于保本","可上架")</x:f>
        <x:v>可上架</x:v>
      </x:c>
      <x:c r="T136" s="48" t="str"/>
    </x:row>
    <x:row r="137">
      <x:c r="A137" s="6" t="str">
        <x:v>云南百合王新店样板</x:v>
      </x:c>
      <x:c r="B137" s="7" t="str">
        <x:v>云南百合王</x:v>
      </x:c>
      <x:c r="C137" s="7" t="str">
        <x:v>其他花材</x:v>
      </x:c>
      <x:c r="D137" s="7" t="str">
        <x:v>紫色洋桔梗</x:v>
      </x:c>
      <x:c r="E137" s="7" t="str">
        <x:v>紫色洋桔梗10支</x:v>
      </x:c>
      <x:c r="F137" s="54" t="n">
        <x:v>10</x:v>
      </x:c>
      <x:c r="G137" s="54" t="n">
        <x:v>10000</x:v>
      </x:c>
      <x:c r="H137" s="50" t="n">
        <x:v>14</x:v>
      </x:c>
      <x:c r="I137" s="50" t="n">
        <x:v>10</x:v>
      </x:c>
      <x:c r="J137" s="50" t="n">
        <x:f>IFERROR(H137/I137,0)</x:f>
        <x:v>1.4</x:v>
      </x:c>
      <x:c r="K137" s="51" t="n">
        <x:v>4.5</x:v>
      </x:c>
      <x:c r="L137" s="50" t="n">
        <x:f>J137*F137+K137</x:f>
        <x:v>18.5</x:v>
      </x:c>
      <x:c r="M137" s="50" t="n">
        <x:f>ROUNDUP(L137/0.704,2)</x:f>
        <x:v>26.28</x:v>
      </x:c>
      <x:c r="N137" s="51" t="n">
        <x:v>0.5</x:v>
      </x:c>
      <x:c r="O137" s="50" t="n">
        <x:f>CEILING(M137+N137,0.1)</x:f>
        <x:v>26.8</x:v>
      </x:c>
      <x:c r="P137" s="51" t="n">
        <x:v>2</x:v>
      </x:c>
      <x:c r="Q137" s="50" t="n">
        <x:f>CEILING(M137+P137,0.1)</x:f>
        <x:v>28.3</x:v>
      </x:c>
      <x:c r="R137" s="54" t="n">
        <x:v>6</x:v>
      </x:c>
      <x:c r="S137" s="56" t="str">
        <x:f>IF(O137&lt;M137,"低于保本","可上架")</x:f>
        <x:v>可上架</x:v>
      </x:c>
      <x:c r="T137" s="48" t="str"/>
    </x:row>
    <x:row r="138">
      <x:c r="A138" s="6" t="str">
        <x:v>云南百合王新店样板</x:v>
      </x:c>
      <x:c r="B138" s="7" t="str">
        <x:v>云南百合王</x:v>
      </x:c>
      <x:c r="C138" s="7" t="str">
        <x:v>其他花材</x:v>
      </x:c>
      <x:c r="D138" s="7" t="str">
        <x:v>紫色洋桔梗</x:v>
      </x:c>
      <x:c r="E138" s="7" t="str">
        <x:v>紫色洋桔梗20支</x:v>
      </x:c>
      <x:c r="F138" s="54" t="n">
        <x:v>20</x:v>
      </x:c>
      <x:c r="G138" s="54" t="n">
        <x:v>10000</x:v>
      </x:c>
      <x:c r="H138" s="50" t="n">
        <x:v>14</x:v>
      </x:c>
      <x:c r="I138" s="50" t="n">
        <x:v>10</x:v>
      </x:c>
      <x:c r="J138" s="50" t="n">
        <x:f>IFERROR(H138/I138,0)</x:f>
        <x:v>1.4</x:v>
      </x:c>
      <x:c r="K138" s="51" t="n">
        <x:v>4.5</x:v>
      </x:c>
      <x:c r="L138" s="50" t="n">
        <x:f>J138*F138+K138</x:f>
        <x:v>32.5</x:v>
      </x:c>
      <x:c r="M138" s="50" t="n">
        <x:f>ROUNDUP(L138/0.704,2)</x:f>
        <x:v>46.17</x:v>
      </x:c>
      <x:c r="N138" s="51" t="n">
        <x:v>0.5</x:v>
      </x:c>
      <x:c r="O138" s="50" t="n">
        <x:f>CEILING(M138+N138,0.1)</x:f>
        <x:v>46.7</x:v>
      </x:c>
      <x:c r="P138" s="51" t="n">
        <x:v>2</x:v>
      </x:c>
      <x:c r="Q138" s="50" t="n">
        <x:f>CEILING(M138+P138,0.1)</x:f>
        <x:v>48.2</x:v>
      </x:c>
      <x:c r="R138" s="54" t="n">
        <x:v>6</x:v>
      </x:c>
      <x:c r="S138" s="56" t="str">
        <x:f>IF(O138&lt;M138,"低于保本","可上架")</x:f>
        <x:v>可上架</x:v>
      </x:c>
      <x:c r="T138" s="48" t="str"/>
    </x:row>
    <x:row r="139">
      <x:c r="A139" s="6" t="str">
        <x:v>云南百合王新店样板</x:v>
      </x:c>
      <x:c r="B139" s="7" t="str">
        <x:v>云南百合王</x:v>
      </x:c>
      <x:c r="C139" s="7" t="str">
        <x:v>其他花材</x:v>
      </x:c>
      <x:c r="D139" s="7" t="str">
        <x:v>紫边洋桔梗</x:v>
      </x:c>
      <x:c r="E139" s="7" t="str">
        <x:v>紫边洋桔梗5支</x:v>
      </x:c>
      <x:c r="F139" s="54" t="n">
        <x:v>5</x:v>
      </x:c>
      <x:c r="G139" s="54" t="n">
        <x:v>10000</x:v>
      </x:c>
      <x:c r="H139" s="50" t="n">
        <x:v>10</x:v>
      </x:c>
      <x:c r="I139" s="50" t="n">
        <x:v>10</x:v>
      </x:c>
      <x:c r="J139" s="50" t="n">
        <x:f>IFERROR(H139/I139,0)</x:f>
        <x:v>1</x:v>
      </x:c>
      <x:c r="K139" s="51" t="n">
        <x:v>4.5</x:v>
      </x:c>
      <x:c r="L139" s="50" t="n">
        <x:f>J139*F139+K139</x:f>
        <x:v>9.5</x:v>
      </x:c>
      <x:c r="M139" s="50" t="n">
        <x:f>ROUNDUP(L139/0.704,2)</x:f>
        <x:v>13.5</x:v>
      </x:c>
      <x:c r="N139" s="51" t="n">
        <x:v>0.5</x:v>
      </x:c>
      <x:c r="O139" s="50" t="n">
        <x:f>CEILING(M139+N139,0.1)</x:f>
        <x:v>14</x:v>
      </x:c>
      <x:c r="P139" s="51" t="n">
        <x:v>2</x:v>
      </x:c>
      <x:c r="Q139" s="50" t="n">
        <x:f>CEILING(M139+P139,0.1)</x:f>
        <x:v>15.5</x:v>
      </x:c>
      <x:c r="R139" s="54" t="n">
        <x:v>6</x:v>
      </x:c>
      <x:c r="S139" s="56" t="str">
        <x:f>IF(O139&lt;M139,"低于保本","可上架")</x:f>
        <x:v>可上架</x:v>
      </x:c>
      <x:c r="T139" s="48" t="str"/>
    </x:row>
    <x:row r="140">
      <x:c r="A140" s="6" t="str">
        <x:v>云南百合王新店样板</x:v>
      </x:c>
      <x:c r="B140" s="7" t="str">
        <x:v>云南百合王</x:v>
      </x:c>
      <x:c r="C140" s="7" t="str">
        <x:v>其他花材</x:v>
      </x:c>
      <x:c r="D140" s="7" t="str">
        <x:v>紫边洋桔梗</x:v>
      </x:c>
      <x:c r="E140" s="7" t="str">
        <x:v>紫边洋桔梗10支</x:v>
      </x:c>
      <x:c r="F140" s="54" t="n">
        <x:v>10</x:v>
      </x:c>
      <x:c r="G140" s="54" t="n">
        <x:v>10000</x:v>
      </x:c>
      <x:c r="H140" s="50" t="n">
        <x:v>10</x:v>
      </x:c>
      <x:c r="I140" s="50" t="n">
        <x:v>10</x:v>
      </x:c>
      <x:c r="J140" s="50" t="n">
        <x:f>IFERROR(H140/I140,0)</x:f>
        <x:v>1</x:v>
      </x:c>
      <x:c r="K140" s="51" t="n">
        <x:v>4.5</x:v>
      </x:c>
      <x:c r="L140" s="50" t="n">
        <x:f>J140*F140+K140</x:f>
        <x:v>14.5</x:v>
      </x:c>
      <x:c r="M140" s="50" t="n">
        <x:f>ROUNDUP(L140/0.704,2)</x:f>
        <x:v>20.6</x:v>
      </x:c>
      <x:c r="N140" s="51" t="n">
        <x:v>0.5</x:v>
      </x:c>
      <x:c r="O140" s="50" t="n">
        <x:f>CEILING(M140+N140,0.1)</x:f>
        <x:v>21.1</x:v>
      </x:c>
      <x:c r="P140" s="51" t="n">
        <x:v>2</x:v>
      </x:c>
      <x:c r="Q140" s="50" t="n">
        <x:f>CEILING(M140+P140,0.1)</x:f>
        <x:v>22.6</x:v>
      </x:c>
      <x:c r="R140" s="54" t="n">
        <x:v>6</x:v>
      </x:c>
      <x:c r="S140" s="56" t="str">
        <x:f>IF(O140&lt;M140,"低于保本","可上架")</x:f>
        <x:v>可上架</x:v>
      </x:c>
      <x:c r="T140" s="48" t="str"/>
    </x:row>
    <x:row r="141">
      <x:c r="A141" s="6" t="str">
        <x:v>云南百合王新店样板</x:v>
      </x:c>
      <x:c r="B141" s="7" t="str">
        <x:v>云南百合王</x:v>
      </x:c>
      <x:c r="C141" s="7" t="str">
        <x:v>其他花材</x:v>
      </x:c>
      <x:c r="D141" s="7" t="str">
        <x:v>紫边洋桔梗</x:v>
      </x:c>
      <x:c r="E141" s="7" t="str">
        <x:v>紫边洋桔梗20支</x:v>
      </x:c>
      <x:c r="F141" s="54" t="n">
        <x:v>20</x:v>
      </x:c>
      <x:c r="G141" s="54" t="n">
        <x:v>10000</x:v>
      </x:c>
      <x:c r="H141" s="50" t="n">
        <x:v>10</x:v>
      </x:c>
      <x:c r="I141" s="50" t="n">
        <x:v>10</x:v>
      </x:c>
      <x:c r="J141" s="50" t="n">
        <x:f>IFERROR(H141/I141,0)</x:f>
        <x:v>1</x:v>
      </x:c>
      <x:c r="K141" s="51" t="n">
        <x:v>4.5</x:v>
      </x:c>
      <x:c r="L141" s="50" t="n">
        <x:f>J141*F141+K141</x:f>
        <x:v>24.5</x:v>
      </x:c>
      <x:c r="M141" s="50" t="n">
        <x:f>ROUNDUP(L141/0.704,2)</x:f>
        <x:v>34.81</x:v>
      </x:c>
      <x:c r="N141" s="51" t="n">
        <x:v>0.5</x:v>
      </x:c>
      <x:c r="O141" s="50" t="n">
        <x:f>CEILING(M141+N141,0.1)</x:f>
        <x:v>35.4</x:v>
      </x:c>
      <x:c r="P141" s="51" t="n">
        <x:v>2</x:v>
      </x:c>
      <x:c r="Q141" s="50" t="n">
        <x:f>CEILING(M141+P141,0.1)</x:f>
        <x:v>36.9</x:v>
      </x:c>
      <x:c r="R141" s="54" t="n">
        <x:v>6</x:v>
      </x:c>
      <x:c r="S141" s="56" t="str">
        <x:f>IF(O141&lt;M141,"低于保本","可上架")</x:f>
        <x:v>可上架</x:v>
      </x:c>
      <x:c r="T141" s="48" t="str"/>
    </x:row>
    <x:row r="142">
      <x:c r="A142" s="6" t="str">
        <x:v>云南百合王新店样板</x:v>
      </x:c>
      <x:c r="B142" s="7" t="str">
        <x:v>云南百合王</x:v>
      </x:c>
      <x:c r="C142" s="7" t="str">
        <x:v>玫瑰/按支</x:v>
      </x:c>
      <x:c r="D142" s="7" t="str">
        <x:v>香槟洋桔梗</x:v>
      </x:c>
      <x:c r="E142" s="7" t="str">
        <x:v>香槟洋桔梗10支</x:v>
      </x:c>
      <x:c r="F142" s="54" t="n">
        <x:v>10</x:v>
      </x:c>
      <x:c r="G142" s="54" t="n">
        <x:v>10000</x:v>
      </x:c>
      <x:c r="H142" s="50" t="n">
        <x:v>11</x:v>
      </x:c>
      <x:c r="I142" s="50" t="n">
        <x:v>10</x:v>
      </x:c>
      <x:c r="J142" s="50" t="n">
        <x:f>IFERROR(H142/I142,0)</x:f>
        <x:v>1.1</x:v>
      </x:c>
      <x:c r="K142" s="51" t="n">
        <x:v>5.5</x:v>
      </x:c>
      <x:c r="L142" s="50" t="n">
        <x:f>J142*F142+K142</x:f>
        <x:v>16.5</x:v>
      </x:c>
      <x:c r="M142" s="50" t="n">
        <x:f>ROUNDUP(L142/0.704,2)</x:f>
        <x:v>23.44</x:v>
      </x:c>
      <x:c r="N142" s="51" t="n">
        <x:v>0.5</x:v>
      </x:c>
      <x:c r="O142" s="50" t="n">
        <x:f>CEILING(M142+N142,0.1)</x:f>
        <x:v>24</x:v>
      </x:c>
      <x:c r="P142" s="51" t="n">
        <x:v>2</x:v>
      </x:c>
      <x:c r="Q142" s="50" t="n">
        <x:f>CEILING(M142+P142,0.1)</x:f>
        <x:v>25.5</x:v>
      </x:c>
      <x:c r="R142" s="54" t="n">
        <x:v>6</x:v>
      </x:c>
      <x:c r="S142" s="56" t="str">
        <x:f>IF(O142&lt;M142,"低于保本","可上架")</x:f>
        <x:v>可上架</x:v>
      </x:c>
      <x:c r="T142" s="48" t="str"/>
    </x:row>
    <x:row r="143">
      <x:c r="A143" s="6" t="str">
        <x:v>云南百合王新店样板</x:v>
      </x:c>
      <x:c r="B143" s="7" t="str">
        <x:v>云南百合王</x:v>
      </x:c>
      <x:c r="C143" s="7" t="str">
        <x:v>玫瑰/按支</x:v>
      </x:c>
      <x:c r="D143" s="7" t="str">
        <x:v>香槟洋桔梗</x:v>
      </x:c>
      <x:c r="E143" s="7" t="str">
        <x:v>香槟洋桔梗20支</x:v>
      </x:c>
      <x:c r="F143" s="54" t="n">
        <x:v>20</x:v>
      </x:c>
      <x:c r="G143" s="54" t="n">
        <x:v>10000</x:v>
      </x:c>
      <x:c r="H143" s="50" t="n">
        <x:v>11</x:v>
      </x:c>
      <x:c r="I143" s="50" t="n">
        <x:v>10</x:v>
      </x:c>
      <x:c r="J143" s="50" t="n">
        <x:f>IFERROR(H143/I143,0)</x:f>
        <x:v>1.1</x:v>
      </x:c>
      <x:c r="K143" s="51" t="n">
        <x:v>5.5</x:v>
      </x:c>
      <x:c r="L143" s="50" t="n">
        <x:f>J143*F143+K143</x:f>
        <x:v>27.5</x:v>
      </x:c>
      <x:c r="M143" s="50" t="n">
        <x:f>ROUNDUP(L143/0.704,2)</x:f>
        <x:v>39.07</x:v>
      </x:c>
      <x:c r="N143" s="51" t="n">
        <x:v>0.5</x:v>
      </x:c>
      <x:c r="O143" s="50" t="n">
        <x:f>CEILING(M143+N143,0.1)</x:f>
        <x:v>39.6</x:v>
      </x:c>
      <x:c r="P143" s="51" t="n">
        <x:v>2</x:v>
      </x:c>
      <x:c r="Q143" s="50" t="n">
        <x:f>CEILING(M143+P143,0.1)</x:f>
        <x:v>41.1</x:v>
      </x:c>
      <x:c r="R143" s="54" t="n">
        <x:v>6</x:v>
      </x:c>
      <x:c r="S143" s="56" t="str">
        <x:f>IF(O143&lt;M143,"低于保本","可上架")</x:f>
        <x:v>可上架</x:v>
      </x:c>
      <x:c r="T143" s="48" t="str"/>
    </x:row>
    <x:row r="144">
      <x:c r="A144" s="6" t="str">
        <x:v>云南百合王新店样板</x:v>
      </x:c>
      <x:c r="B144" s="7" t="str">
        <x:v>云南百合王</x:v>
      </x:c>
      <x:c r="C144" s="7" t="str">
        <x:v>其他花材</x:v>
      </x:c>
      <x:c r="D144" s="7" t="str">
        <x:v>阳光粉洋桔梗</x:v>
      </x:c>
      <x:c r="E144" s="7" t="str">
        <x:v>阳光粉洋桔梗5支</x:v>
      </x:c>
      <x:c r="F144" s="54" t="n">
        <x:v>5</x:v>
      </x:c>
      <x:c r="G144" s="54" t="n">
        <x:v>10000</x:v>
      </x:c>
      <x:c r="H144" s="50" t="n">
        <x:v>10</x:v>
      </x:c>
      <x:c r="I144" s="50" t="n">
        <x:v>10</x:v>
      </x:c>
      <x:c r="J144" s="50" t="n">
        <x:f>IFERROR(H144/I144,0)</x:f>
        <x:v>1</x:v>
      </x:c>
      <x:c r="K144" s="51" t="n">
        <x:v>4.5</x:v>
      </x:c>
      <x:c r="L144" s="50" t="n">
        <x:f>J144*F144+K144</x:f>
        <x:v>9.5</x:v>
      </x:c>
      <x:c r="M144" s="50" t="n">
        <x:f>ROUNDUP(L144/0.704,2)</x:f>
        <x:v>13.5</x:v>
      </x:c>
      <x:c r="N144" s="51" t="n">
        <x:v>0.5</x:v>
      </x:c>
      <x:c r="O144" s="50" t="n">
        <x:f>CEILING(M144+N144,0.1)</x:f>
        <x:v>14</x:v>
      </x:c>
      <x:c r="P144" s="51" t="n">
        <x:v>2</x:v>
      </x:c>
      <x:c r="Q144" s="50" t="n">
        <x:f>CEILING(M144+P144,0.1)</x:f>
        <x:v>15.5</x:v>
      </x:c>
      <x:c r="R144" s="54" t="n">
        <x:v>6</x:v>
      </x:c>
      <x:c r="S144" s="56" t="str">
        <x:f>IF(O144&lt;M144,"低于保本","可上架")</x:f>
        <x:v>可上架</x:v>
      </x:c>
      <x:c r="T144" s="48" t="str"/>
    </x:row>
    <x:row r="145">
      <x:c r="A145" s="6" t="str">
        <x:v>云南百合王新店样板</x:v>
      </x:c>
      <x:c r="B145" s="7" t="str">
        <x:v>云南百合王</x:v>
      </x:c>
      <x:c r="C145" s="7" t="str">
        <x:v>其他花材</x:v>
      </x:c>
      <x:c r="D145" s="7" t="str">
        <x:v>阳光粉洋桔梗</x:v>
      </x:c>
      <x:c r="E145" s="7" t="str">
        <x:v>阳光粉洋桔梗10支</x:v>
      </x:c>
      <x:c r="F145" s="54" t="n">
        <x:v>10</x:v>
      </x:c>
      <x:c r="G145" s="54" t="n">
        <x:v>10000</x:v>
      </x:c>
      <x:c r="H145" s="50" t="n">
        <x:v>10</x:v>
      </x:c>
      <x:c r="I145" s="50" t="n">
        <x:v>10</x:v>
      </x:c>
      <x:c r="J145" s="50" t="n">
        <x:f>IFERROR(H145/I145,0)</x:f>
        <x:v>1</x:v>
      </x:c>
      <x:c r="K145" s="51" t="n">
        <x:v>4.5</x:v>
      </x:c>
      <x:c r="L145" s="50" t="n">
        <x:f>J145*F145+K145</x:f>
        <x:v>14.5</x:v>
      </x:c>
      <x:c r="M145" s="50" t="n">
        <x:f>ROUNDUP(L145/0.704,2)</x:f>
        <x:v>20.6</x:v>
      </x:c>
      <x:c r="N145" s="51" t="n">
        <x:v>0.5</x:v>
      </x:c>
      <x:c r="O145" s="50" t="n">
        <x:f>CEILING(M145+N145,0.1)</x:f>
        <x:v>21.1</x:v>
      </x:c>
      <x:c r="P145" s="51" t="n">
        <x:v>2</x:v>
      </x:c>
      <x:c r="Q145" s="50" t="n">
        <x:f>CEILING(M145+P145,0.1)</x:f>
        <x:v>22.6</x:v>
      </x:c>
      <x:c r="R145" s="54" t="n">
        <x:v>6</x:v>
      </x:c>
      <x:c r="S145" s="56" t="str">
        <x:f>IF(O145&lt;M145,"低于保本","可上架")</x:f>
        <x:v>可上架</x:v>
      </x:c>
      <x:c r="T145" s="48" t="str"/>
    </x:row>
    <x:row r="146">
      <x:c r="A146" s="6" t="str">
        <x:v>云南百合王新店样板</x:v>
      </x:c>
      <x:c r="B146" s="7" t="str">
        <x:v>云南百合王</x:v>
      </x:c>
      <x:c r="C146" s="7" t="str">
        <x:v>其他花材</x:v>
      </x:c>
      <x:c r="D146" s="7" t="str">
        <x:v>阳光粉洋桔梗</x:v>
      </x:c>
      <x:c r="E146" s="7" t="str">
        <x:v>阳光粉洋桔梗20支</x:v>
      </x:c>
      <x:c r="F146" s="54" t="n">
        <x:v>20</x:v>
      </x:c>
      <x:c r="G146" s="54" t="n">
        <x:v>10000</x:v>
      </x:c>
      <x:c r="H146" s="50" t="n">
        <x:v>10</x:v>
      </x:c>
      <x:c r="I146" s="50" t="n">
        <x:v>10</x:v>
      </x:c>
      <x:c r="J146" s="50" t="n">
        <x:f>IFERROR(H146/I146,0)</x:f>
        <x:v>1</x:v>
      </x:c>
      <x:c r="K146" s="51" t="n">
        <x:v>4.5</x:v>
      </x:c>
      <x:c r="L146" s="50" t="n">
        <x:f>J146*F146+K146</x:f>
        <x:v>24.5</x:v>
      </x:c>
      <x:c r="M146" s="50" t="n">
        <x:f>ROUNDUP(L146/0.704,2)</x:f>
        <x:v>34.81</x:v>
      </x:c>
      <x:c r="N146" s="51" t="n">
        <x:v>0.5</x:v>
      </x:c>
      <x:c r="O146" s="50" t="n">
        <x:f>CEILING(M146+N146,0.1)</x:f>
        <x:v>35.4</x:v>
      </x:c>
      <x:c r="P146" s="51" t="n">
        <x:v>2</x:v>
      </x:c>
      <x:c r="Q146" s="50" t="n">
        <x:f>CEILING(M146+P146,0.1)</x:f>
        <x:v>36.9</x:v>
      </x:c>
      <x:c r="R146" s="54" t="n">
        <x:v>6</x:v>
      </x:c>
      <x:c r="S146" s="56" t="str">
        <x:f>IF(O146&lt;M146,"低于保本","可上架")</x:f>
        <x:v>可上架</x:v>
      </x:c>
      <x:c r="T146" s="48" t="str"/>
    </x:row>
    <x:row r="147">
      <x:c r="A147" s="6" t="str">
        <x:v>云南百合王新店样板</x:v>
      </x:c>
      <x:c r="B147" s="7" t="str">
        <x:v>云南百合王</x:v>
      </x:c>
      <x:c r="C147" s="7" t="str">
        <x:v>其他花材</x:v>
      </x:c>
      <x:c r="D147" s="7" t="str">
        <x:v>冰淇淋洋桔梗</x:v>
      </x:c>
      <x:c r="E147" s="7" t="str">
        <x:v>冰淇淋洋桔梗5支</x:v>
      </x:c>
      <x:c r="F147" s="54" t="n">
        <x:v>5</x:v>
      </x:c>
      <x:c r="G147" s="54" t="n">
        <x:v>10000</x:v>
      </x:c>
      <x:c r="H147" s="50" t="n">
        <x:v>16</x:v>
      </x:c>
      <x:c r="I147" s="50" t="n">
        <x:v>10</x:v>
      </x:c>
      <x:c r="J147" s="50" t="n">
        <x:f>IFERROR(H147/I147,0)</x:f>
        <x:v>1.6</x:v>
      </x:c>
      <x:c r="K147" s="51" t="n">
        <x:v>4.5</x:v>
      </x:c>
      <x:c r="L147" s="50" t="n">
        <x:f>J147*F147+K147</x:f>
        <x:v>12.5</x:v>
      </x:c>
      <x:c r="M147" s="50" t="n">
        <x:f>ROUNDUP(L147/0.704,2)</x:f>
        <x:v>17.76</x:v>
      </x:c>
      <x:c r="N147" s="51" t="n">
        <x:v>0.5</x:v>
      </x:c>
      <x:c r="O147" s="50" t="n">
        <x:f>CEILING(M147+N147,0.1)</x:f>
        <x:v>18.3</x:v>
      </x:c>
      <x:c r="P147" s="51" t="n">
        <x:v>2</x:v>
      </x:c>
      <x:c r="Q147" s="50" t="n">
        <x:f>CEILING(M147+P147,0.1)</x:f>
        <x:v>19.8</x:v>
      </x:c>
      <x:c r="R147" s="54" t="n">
        <x:v>6</x:v>
      </x:c>
      <x:c r="S147" s="56" t="str">
        <x:f>IF(O147&lt;M147,"低于保本","可上架")</x:f>
        <x:v>可上架</x:v>
      </x:c>
      <x:c r="T147" s="48" t="str"/>
    </x:row>
    <x:row r="148">
      <x:c r="A148" s="6" t="str">
        <x:v>云南百合王新店样板</x:v>
      </x:c>
      <x:c r="B148" s="7" t="str">
        <x:v>云南百合王</x:v>
      </x:c>
      <x:c r="C148" s="7" t="str">
        <x:v>其他花材</x:v>
      </x:c>
      <x:c r="D148" s="7" t="str">
        <x:v>冰淇淋洋桔梗</x:v>
      </x:c>
      <x:c r="E148" s="7" t="str">
        <x:v>冰淇淋洋桔梗10支</x:v>
      </x:c>
      <x:c r="F148" s="54" t="n">
        <x:v>10</x:v>
      </x:c>
      <x:c r="G148" s="54" t="n">
        <x:v>10000</x:v>
      </x:c>
      <x:c r="H148" s="50" t="n">
        <x:v>16</x:v>
      </x:c>
      <x:c r="I148" s="50" t="n">
        <x:v>10</x:v>
      </x:c>
      <x:c r="J148" s="50" t="n">
        <x:f>IFERROR(H148/I148,0)</x:f>
        <x:v>1.6</x:v>
      </x:c>
      <x:c r="K148" s="51" t="n">
        <x:v>4.5</x:v>
      </x:c>
      <x:c r="L148" s="50" t="n">
        <x:f>J148*F148+K148</x:f>
        <x:v>20.5</x:v>
      </x:c>
      <x:c r="M148" s="50" t="n">
        <x:f>ROUNDUP(L148/0.704,2)</x:f>
        <x:v>29.12</x:v>
      </x:c>
      <x:c r="N148" s="51" t="n">
        <x:v>0.5</x:v>
      </x:c>
      <x:c r="O148" s="50" t="n">
        <x:f>CEILING(M148+N148,0.1)</x:f>
        <x:v>29.700000000000003</x:v>
      </x:c>
      <x:c r="P148" s="51" t="n">
        <x:v>2</x:v>
      </x:c>
      <x:c r="Q148" s="50" t="n">
        <x:f>CEILING(M148+P148,0.1)</x:f>
        <x:v>31.200000000000003</x:v>
      </x:c>
      <x:c r="R148" s="54" t="n">
        <x:v>6</x:v>
      </x:c>
      <x:c r="S148" s="56" t="str">
        <x:f>IF(O148&lt;M148,"低于保本","可上架")</x:f>
        <x:v>可上架</x:v>
      </x:c>
      <x:c r="T148" s="48" t="str"/>
    </x:row>
    <x:row r="149">
      <x:c r="A149" s="6" t="str">
        <x:v>云南百合王新店样板</x:v>
      </x:c>
      <x:c r="B149" s="7" t="str">
        <x:v>云南百合王</x:v>
      </x:c>
      <x:c r="C149" s="7" t="str">
        <x:v>其他花材</x:v>
      </x:c>
      <x:c r="D149" s="7" t="str">
        <x:v>冰淇淋洋桔梗</x:v>
      </x:c>
      <x:c r="E149" s="7" t="str">
        <x:v>冰淇淋洋桔梗20支</x:v>
      </x:c>
      <x:c r="F149" s="54" t="n">
        <x:v>20</x:v>
      </x:c>
      <x:c r="G149" s="54" t="n">
        <x:v>10000</x:v>
      </x:c>
      <x:c r="H149" s="50" t="n">
        <x:v>16</x:v>
      </x:c>
      <x:c r="I149" s="50" t="n">
        <x:v>10</x:v>
      </x:c>
      <x:c r="J149" s="50" t="n">
        <x:f>IFERROR(H149/I149,0)</x:f>
        <x:v>1.6</x:v>
      </x:c>
      <x:c r="K149" s="51" t="n">
        <x:v>4.5</x:v>
      </x:c>
      <x:c r="L149" s="50" t="n">
        <x:f>J149*F149+K149</x:f>
        <x:v>36.5</x:v>
      </x:c>
      <x:c r="M149" s="50" t="n">
        <x:f>ROUNDUP(L149/0.704,2)</x:f>
        <x:v>51.85</x:v>
      </x:c>
      <x:c r="N149" s="51" t="n">
        <x:v>0.5</x:v>
      </x:c>
      <x:c r="O149" s="50" t="n">
        <x:f>CEILING(M149+N149,0.1)</x:f>
        <x:v>52.400000000000006</x:v>
      </x:c>
      <x:c r="P149" s="51" t="n">
        <x:v>2</x:v>
      </x:c>
      <x:c r="Q149" s="50" t="n">
        <x:f>CEILING(M149+P149,0.1)</x:f>
        <x:v>53.900000000000006</x:v>
      </x:c>
      <x:c r="R149" s="54" t="n">
        <x:v>6</x:v>
      </x:c>
      <x:c r="S149" s="56" t="str">
        <x:f>IF(O149&lt;M149,"低于保本","可上架")</x:f>
        <x:v>可上架</x:v>
      </x:c>
      <x:c r="T149" s="48" t="str"/>
    </x:row>
    <x:row r="150">
      <x:c r="A150" s="6" t="str">
        <x:v>云南百合王新店样板</x:v>
      </x:c>
      <x:c r="B150" s="7" t="str">
        <x:v>云南百合王</x:v>
      </x:c>
      <x:c r="C150" s="7" t="str">
        <x:v>玫瑰/按支</x:v>
      </x:c>
      <x:c r="D150" s="7" t="str">
        <x:v>碎冰蓝洋桔梗</x:v>
      </x:c>
      <x:c r="E150" s="7" t="str">
        <x:v>碎冰蓝洋桔梗10支</x:v>
      </x:c>
      <x:c r="F150" s="54" t="n">
        <x:v>10</x:v>
      </x:c>
      <x:c r="G150" s="54" t="n">
        <x:v>10000</x:v>
      </x:c>
      <x:c r="H150" s="50" t="n">
        <x:v>8</x:v>
      </x:c>
      <x:c r="I150" s="50" t="n">
        <x:v>10</x:v>
      </x:c>
      <x:c r="J150" s="50" t="n">
        <x:f>IFERROR(H150/I150,0)</x:f>
        <x:v>0.8</x:v>
      </x:c>
      <x:c r="K150" s="51" t="n">
        <x:v>5.5</x:v>
      </x:c>
      <x:c r="L150" s="50" t="n">
        <x:f>J150*F150+K150</x:f>
        <x:v>13.5</x:v>
      </x:c>
      <x:c r="M150" s="50" t="n">
        <x:f>ROUNDUP(L150/0.704,2)</x:f>
        <x:v>19.18</x:v>
      </x:c>
      <x:c r="N150" s="51" t="n">
        <x:v>0.5</x:v>
      </x:c>
      <x:c r="O150" s="50" t="n">
        <x:f>CEILING(M150+N150,0.1)</x:f>
        <x:v>19.700000000000003</x:v>
      </x:c>
      <x:c r="P150" s="51" t="n">
        <x:v>2</x:v>
      </x:c>
      <x:c r="Q150" s="50" t="n">
        <x:f>CEILING(M150+P150,0.1)</x:f>
        <x:v>21.200000000000003</x:v>
      </x:c>
      <x:c r="R150" s="54" t="n">
        <x:v>6</x:v>
      </x:c>
      <x:c r="S150" s="56" t="str">
        <x:f>IF(O150&lt;M150,"低于保本","可上架")</x:f>
        <x:v>可上架</x:v>
      </x:c>
      <x:c r="T150" s="48" t="str"/>
    </x:row>
    <x:row r="151">
      <x:c r="A151" s="6" t="str">
        <x:v>云南百合王新店样板</x:v>
      </x:c>
      <x:c r="B151" s="7" t="str">
        <x:v>云南百合王</x:v>
      </x:c>
      <x:c r="C151" s="7" t="str">
        <x:v>玫瑰/按支</x:v>
      </x:c>
      <x:c r="D151" s="7" t="str">
        <x:v>碎冰蓝洋桔梗</x:v>
      </x:c>
      <x:c r="E151" s="7" t="str">
        <x:v>碎冰蓝洋桔梗20支</x:v>
      </x:c>
      <x:c r="F151" s="54" t="n">
        <x:v>20</x:v>
      </x:c>
      <x:c r="G151" s="54" t="n">
        <x:v>10000</x:v>
      </x:c>
      <x:c r="H151" s="50" t="n">
        <x:v>8</x:v>
      </x:c>
      <x:c r="I151" s="50" t="n">
        <x:v>10</x:v>
      </x:c>
      <x:c r="J151" s="50" t="n">
        <x:f>IFERROR(H151/I151,0)</x:f>
        <x:v>0.8</x:v>
      </x:c>
      <x:c r="K151" s="51" t="n">
        <x:v>5.5</x:v>
      </x:c>
      <x:c r="L151" s="50" t="n">
        <x:f>J151*F151+K151</x:f>
        <x:v>21.5</x:v>
      </x:c>
      <x:c r="M151" s="50" t="n">
        <x:f>ROUNDUP(L151/0.704,2)</x:f>
        <x:v>30.54</x:v>
      </x:c>
      <x:c r="N151" s="51" t="n">
        <x:v>0.5</x:v>
      </x:c>
      <x:c r="O151" s="50" t="n">
        <x:f>CEILING(M151+N151,0.1)</x:f>
        <x:v>31.1</x:v>
      </x:c>
      <x:c r="P151" s="51" t="n">
        <x:v>2</x:v>
      </x:c>
      <x:c r="Q151" s="50" t="n">
        <x:f>CEILING(M151+P151,0.1)</x:f>
        <x:v>32.6</x:v>
      </x:c>
      <x:c r="R151" s="54" t="n">
        <x:v>6</x:v>
      </x:c>
      <x:c r="S151" s="56" t="str">
        <x:f>IF(O151&lt;M151,"低于保本","可上架")</x:f>
        <x:v>可上架</x:v>
      </x:c>
      <x:c r="T151" s="48" t="str"/>
    </x:row>
    <x:row r="152">
      <x:c r="A152" s="6" t="str">
        <x:v>云南百合王新店样板</x:v>
      </x:c>
      <x:c r="B152" s="7" t="str">
        <x:v>云南百合王</x:v>
      </x:c>
      <x:c r="C152" s="7" t="str">
        <x:v>其他花材</x:v>
      </x:c>
      <x:c r="D152" s="7" t="str">
        <x:v>随机配草</x:v>
      </x:c>
      <x:c r="E152" s="7" t="str">
        <x:v>随机配草5支</x:v>
      </x:c>
      <x:c r="F152" s="54" t="n">
        <x:v>5</x:v>
      </x:c>
      <x:c r="G152" s="54" t="n">
        <x:v>10000</x:v>
      </x:c>
      <x:c r="H152" s="50" t="n">
        <x:v>3</x:v>
      </x:c>
      <x:c r="I152" s="50" t="n">
        <x:v>5</x:v>
      </x:c>
      <x:c r="J152" s="50" t="n">
        <x:f>IFERROR(H152/I152,0)</x:f>
        <x:v>0.6</x:v>
      </x:c>
      <x:c r="K152" s="51" t="n">
        <x:v>4.5</x:v>
      </x:c>
      <x:c r="L152" s="50" t="n">
        <x:f>J152*F152+K152</x:f>
        <x:v>7.5</x:v>
      </x:c>
      <x:c r="M152" s="50" t="n">
        <x:f>ROUNDUP(L152/0.704,2)</x:f>
        <x:v>10.66</x:v>
      </x:c>
      <x:c r="N152" s="51" t="n">
        <x:v>0.5</x:v>
      </x:c>
      <x:c r="O152" s="50" t="n">
        <x:f>CEILING(M152+N152,0.1)</x:f>
        <x:v>11.200000000000001</x:v>
      </x:c>
      <x:c r="P152" s="51" t="n">
        <x:v>2</x:v>
      </x:c>
      <x:c r="Q152" s="50" t="n">
        <x:f>CEILING(M152+P152,0.1)</x:f>
        <x:v>12.700000000000001</x:v>
      </x:c>
      <x:c r="R152" s="54" t="n">
        <x:v>6</x:v>
      </x:c>
      <x:c r="S152" s="56" t="str">
        <x:f>IF(O152&lt;M152,"低于保本","可上架")</x:f>
        <x:v>可上架</x:v>
      </x:c>
      <x:c r="T152" s="48" t="str"/>
    </x:row>
    <x:row r="153">
      <x:c r="A153" s="6" t="str">
        <x:v>云南百合王新店样板</x:v>
      </x:c>
      <x:c r="B153" s="7" t="str">
        <x:v>云南百合王</x:v>
      </x:c>
      <x:c r="C153" s="7" t="str">
        <x:v>其他花材</x:v>
      </x:c>
      <x:c r="D153" s="7" t="str">
        <x:v>随机配草</x:v>
      </x:c>
      <x:c r="E153" s="7" t="str">
        <x:v>随机配草10支</x:v>
      </x:c>
      <x:c r="F153" s="54" t="n">
        <x:v>10</x:v>
      </x:c>
      <x:c r="G153" s="54" t="n">
        <x:v>10000</x:v>
      </x:c>
      <x:c r="H153" s="50" t="n">
        <x:v>3</x:v>
      </x:c>
      <x:c r="I153" s="50" t="n">
        <x:v>5</x:v>
      </x:c>
      <x:c r="J153" s="50" t="n">
        <x:f>IFERROR(H153/I153,0)</x:f>
        <x:v>0.6</x:v>
      </x:c>
      <x:c r="K153" s="51" t="n">
        <x:v>4.5</x:v>
      </x:c>
      <x:c r="L153" s="50" t="n">
        <x:f>J153*F153+K153</x:f>
        <x:v>10.5</x:v>
      </x:c>
      <x:c r="M153" s="50" t="n">
        <x:f>ROUNDUP(L153/0.704,2)</x:f>
        <x:v>14.92</x:v>
      </x:c>
      <x:c r="N153" s="51" t="n">
        <x:v>0.5</x:v>
      </x:c>
      <x:c r="O153" s="50" t="n">
        <x:f>CEILING(M153+N153,0.1)</x:f>
        <x:v>15.5</x:v>
      </x:c>
      <x:c r="P153" s="51" t="n">
        <x:v>2</x:v>
      </x:c>
      <x:c r="Q153" s="50" t="n">
        <x:f>CEILING(M153+P153,0.1)</x:f>
        <x:v>17</x:v>
      </x:c>
      <x:c r="R153" s="54" t="n">
        <x:v>6</x:v>
      </x:c>
      <x:c r="S153" s="56" t="str">
        <x:f>IF(O153&lt;M153,"低于保本","可上架")</x:f>
        <x:v>可上架</x:v>
      </x:c>
      <x:c r="T153" s="48" t="str"/>
    </x:row>
    <x:row r="154">
      <x:c r="A154" s="6" t="str">
        <x:v>云南百合王新店样板</x:v>
      </x:c>
      <x:c r="B154" s="7" t="str">
        <x:v>云南百合王</x:v>
      </x:c>
      <x:c r="C154" s="7" t="str">
        <x:v>其他花材</x:v>
      </x:c>
      <x:c r="D154" s="7" t="str">
        <x:v>随机配草</x:v>
      </x:c>
      <x:c r="E154" s="7" t="str">
        <x:v>随机配草20支</x:v>
      </x:c>
      <x:c r="F154" s="54" t="n">
        <x:v>20</x:v>
      </x:c>
      <x:c r="G154" s="54" t="n">
        <x:v>10000</x:v>
      </x:c>
      <x:c r="H154" s="50" t="n">
        <x:v>3</x:v>
      </x:c>
      <x:c r="I154" s="50" t="n">
        <x:v>5</x:v>
      </x:c>
      <x:c r="J154" s="50" t="n">
        <x:f>IFERROR(H154/I154,0)</x:f>
        <x:v>0.6</x:v>
      </x:c>
      <x:c r="K154" s="51" t="n">
        <x:v>4.5</x:v>
      </x:c>
      <x:c r="L154" s="50" t="n">
        <x:f>J154*F154+K154</x:f>
        <x:v>16.5</x:v>
      </x:c>
      <x:c r="M154" s="50" t="n">
        <x:f>ROUNDUP(L154/0.704,2)</x:f>
        <x:v>23.44</x:v>
      </x:c>
      <x:c r="N154" s="51" t="n">
        <x:v>0.5</x:v>
      </x:c>
      <x:c r="O154" s="50" t="n">
        <x:f>CEILING(M154+N154,0.1)</x:f>
        <x:v>24</x:v>
      </x:c>
      <x:c r="P154" s="51" t="n">
        <x:v>2</x:v>
      </x:c>
      <x:c r="Q154" s="50" t="n">
        <x:f>CEILING(M154+P154,0.1)</x:f>
        <x:v>25.5</x:v>
      </x:c>
      <x:c r="R154" s="54" t="n">
        <x:v>6</x:v>
      </x:c>
      <x:c r="S154" s="56" t="str">
        <x:f>IF(O154&lt;M154,"低于保本","可上架")</x:f>
        <x:v>可上架</x:v>
      </x:c>
      <x:c r="T154" s="48" t="str"/>
    </x:row>
    <x:row r="155">
      <x:c r="A155" s="6" t="str">
        <x:v>云南百合王新店样板</x:v>
      </x:c>
      <x:c r="B155" s="7" t="str">
        <x:v>云南百合王</x:v>
      </x:c>
      <x:c r="C155" s="7" t="str">
        <x:v>其他花材</x:v>
      </x:c>
      <x:c r="D155" s="7" t="str">
        <x:v>随机康乃馨</x:v>
      </x:c>
      <x:c r="E155" s="7" t="str">
        <x:v>随机康乃馨5朵</x:v>
      </x:c>
      <x:c r="F155" s="54" t="n">
        <x:v>5</x:v>
      </x:c>
      <x:c r="G155" s="54" t="n">
        <x:v>10000</x:v>
      </x:c>
      <x:c r="H155" s="50" t="n">
        <x:v>0.3</x:v>
      </x:c>
      <x:c r="I155" s="50" t="n">
        <x:v>1</x:v>
      </x:c>
      <x:c r="J155" s="50" t="n">
        <x:f>IFERROR(H155/I155,0)</x:f>
        <x:v>0.3</x:v>
      </x:c>
      <x:c r="K155" s="51" t="n">
        <x:v>4.5</x:v>
      </x:c>
      <x:c r="L155" s="50" t="n">
        <x:f>J155*F155+K155</x:f>
        <x:v>6</x:v>
      </x:c>
      <x:c r="M155" s="50" t="n">
        <x:f>ROUNDUP(L155/0.704,2)</x:f>
        <x:v>8.53</x:v>
      </x:c>
      <x:c r="N155" s="51" t="n">
        <x:v>0.5</x:v>
      </x:c>
      <x:c r="O155" s="50" t="n">
        <x:f>CEILING(M155+N155,0.1)</x:f>
        <x:v>9.1</x:v>
      </x:c>
      <x:c r="P155" s="51" t="n">
        <x:v>2</x:v>
      </x:c>
      <x:c r="Q155" s="50" t="n">
        <x:f>CEILING(M155+P155,0.1)</x:f>
        <x:v>10.600000000000001</x:v>
      </x:c>
      <x:c r="R155" s="54" t="n">
        <x:v>6</x:v>
      </x:c>
      <x:c r="S155" s="56" t="str">
        <x:f>IF(O155&lt;M155,"低于保本","可上架")</x:f>
        <x:v>可上架</x:v>
      </x:c>
      <x:c r="T155" s="48" t="str"/>
    </x:row>
    <x:row r="156">
      <x:c r="A156" s="6" t="str">
        <x:v>云南百合王新店样板</x:v>
      </x:c>
      <x:c r="B156" s="7" t="str">
        <x:v>云南百合王</x:v>
      </x:c>
      <x:c r="C156" s="7" t="str">
        <x:v>其他花材</x:v>
      </x:c>
      <x:c r="D156" s="7" t="str">
        <x:v>随机康乃馨</x:v>
      </x:c>
      <x:c r="E156" s="7" t="str">
        <x:v>随机康乃馨10朵</x:v>
      </x:c>
      <x:c r="F156" s="54" t="n">
        <x:v>10</x:v>
      </x:c>
      <x:c r="G156" s="54" t="n">
        <x:v>10000</x:v>
      </x:c>
      <x:c r="H156" s="50" t="n">
        <x:v>0.3</x:v>
      </x:c>
      <x:c r="I156" s="50" t="n">
        <x:v>1</x:v>
      </x:c>
      <x:c r="J156" s="50" t="n">
        <x:f>IFERROR(H156/I156,0)</x:f>
        <x:v>0.3</x:v>
      </x:c>
      <x:c r="K156" s="51" t="n">
        <x:v>4.5</x:v>
      </x:c>
      <x:c r="L156" s="50" t="n">
        <x:f>J156*F156+K156</x:f>
        <x:v>7.5</x:v>
      </x:c>
      <x:c r="M156" s="50" t="n">
        <x:f>ROUNDUP(L156/0.704,2)</x:f>
        <x:v>10.66</x:v>
      </x:c>
      <x:c r="N156" s="51" t="n">
        <x:v>0.5</x:v>
      </x:c>
      <x:c r="O156" s="50" t="n">
        <x:f>CEILING(M156+N156,0.1)</x:f>
        <x:v>11.200000000000001</x:v>
      </x:c>
      <x:c r="P156" s="51" t="n">
        <x:v>2</x:v>
      </x:c>
      <x:c r="Q156" s="50" t="n">
        <x:f>CEILING(M156+P156,0.1)</x:f>
        <x:v>12.700000000000001</x:v>
      </x:c>
      <x:c r="R156" s="54" t="n">
        <x:v>6</x:v>
      </x:c>
      <x:c r="S156" s="56" t="str">
        <x:f>IF(O156&lt;M156,"低于保本","可上架")</x:f>
        <x:v>可上架</x:v>
      </x:c>
      <x:c r="T156" s="48" t="str"/>
    </x:row>
    <x:row r="157">
      <x:c r="A157" s="6" t="str">
        <x:v>云南百合王新店样板</x:v>
      </x:c>
      <x:c r="B157" s="7" t="str">
        <x:v>云南百合王</x:v>
      </x:c>
      <x:c r="C157" s="7" t="str">
        <x:v>其他花材</x:v>
      </x:c>
      <x:c r="D157" s="7" t="str">
        <x:v>随机康乃馨</x:v>
      </x:c>
      <x:c r="E157" s="7" t="str">
        <x:v>随机康乃馨20朵</x:v>
      </x:c>
      <x:c r="F157" s="54" t="n">
        <x:v>20</x:v>
      </x:c>
      <x:c r="G157" s="54" t="n">
        <x:v>10000</x:v>
      </x:c>
      <x:c r="H157" s="50" t="n">
        <x:v>0.3</x:v>
      </x:c>
      <x:c r="I157" s="50" t="n">
        <x:v>1</x:v>
      </x:c>
      <x:c r="J157" s="50" t="n">
        <x:f>IFERROR(H157/I157,0)</x:f>
        <x:v>0.3</x:v>
      </x:c>
      <x:c r="K157" s="51" t="n">
        <x:v>4.5</x:v>
      </x:c>
      <x:c r="L157" s="50" t="n">
        <x:f>J157*F157+K157</x:f>
        <x:v>10.5</x:v>
      </x:c>
      <x:c r="M157" s="50" t="n">
        <x:f>ROUNDUP(L157/0.704,2)</x:f>
        <x:v>14.92</x:v>
      </x:c>
      <x:c r="N157" s="51" t="n">
        <x:v>0.5</x:v>
      </x:c>
      <x:c r="O157" s="50" t="n">
        <x:f>CEILING(M157+N157,0.1)</x:f>
        <x:v>15.5</x:v>
      </x:c>
      <x:c r="P157" s="51" t="n">
        <x:v>2</x:v>
      </x:c>
      <x:c r="Q157" s="50" t="n">
        <x:f>CEILING(M157+P157,0.1)</x:f>
        <x:v>17</x:v>
      </x:c>
      <x:c r="R157" s="54" t="n">
        <x:v>6</x:v>
      </x:c>
      <x:c r="S157" s="56" t="str">
        <x:f>IF(O157&lt;M157,"低于保本","可上架")</x:f>
        <x:v>可上架</x:v>
      </x:c>
      <x:c r="T157" s="48" t="str"/>
    </x:row>
    <x:row r="158">
      <x:c r="A158" s="6" t="str">
        <x:v>云南百合王新店样板</x:v>
      </x:c>
      <x:c r="B158" s="7" t="str">
        <x:v>云南百合王</x:v>
      </x:c>
      <x:c r="C158" s="7" t="str">
        <x:v>玫瑰/按支</x:v>
      </x:c>
      <x:c r="D158" s="7" t="str">
        <x:v>随机玫瑰</x:v>
      </x:c>
      <x:c r="E158" s="7" t="str">
        <x:v>随机玫瑰10支</x:v>
      </x:c>
      <x:c r="F158" s="54" t="n">
        <x:v>10</x:v>
      </x:c>
      <x:c r="G158" s="54" t="n">
        <x:v>10000</x:v>
      </x:c>
      <x:c r="H158" s="50" t="n">
        <x:v>0.6</x:v>
      </x:c>
      <x:c r="I158" s="50" t="n">
        <x:v>1</x:v>
      </x:c>
      <x:c r="J158" s="50" t="n">
        <x:f>IFERROR(H158/I158,0)</x:f>
        <x:v>0.6</x:v>
      </x:c>
      <x:c r="K158" s="51" t="n">
        <x:v>5.5</x:v>
      </x:c>
      <x:c r="L158" s="50" t="n">
        <x:f>J158*F158+K158</x:f>
        <x:v>11.5</x:v>
      </x:c>
      <x:c r="M158" s="50" t="n">
        <x:f>ROUNDUP(L158/0.704,2)</x:f>
        <x:v>16.34</x:v>
      </x:c>
      <x:c r="N158" s="51" t="n">
        <x:v>0.5</x:v>
      </x:c>
      <x:c r="O158" s="50" t="n">
        <x:f>CEILING(M158+N158,0.1)</x:f>
        <x:v>16.900000000000002</x:v>
      </x:c>
      <x:c r="P158" s="51" t="n">
        <x:v>2</x:v>
      </x:c>
      <x:c r="Q158" s="50" t="n">
        <x:f>CEILING(M158+P158,0.1)</x:f>
        <x:v>18.400000000000002</x:v>
      </x:c>
      <x:c r="R158" s="54" t="n">
        <x:v>6</x:v>
      </x:c>
      <x:c r="S158" s="56" t="str">
        <x:f>IF(O158&lt;M158,"低于保本","可上架")</x:f>
        <x:v>可上架</x:v>
      </x:c>
      <x:c r="T158" s="48" t="str"/>
    </x:row>
    <x:row r="159">
      <x:c r="A159" s="6" t="str">
        <x:v>云南百合王新店样板</x:v>
      </x:c>
      <x:c r="B159" s="7" t="str">
        <x:v>云南百合王</x:v>
      </x:c>
      <x:c r="C159" s="7" t="str">
        <x:v>玫瑰/按支</x:v>
      </x:c>
      <x:c r="D159" s="7" t="str">
        <x:v>随机玫瑰</x:v>
      </x:c>
      <x:c r="E159" s="7" t="str">
        <x:v>随机玫瑰20支</x:v>
      </x:c>
      <x:c r="F159" s="54" t="n">
        <x:v>20</x:v>
      </x:c>
      <x:c r="G159" s="54" t="n">
        <x:v>10000</x:v>
      </x:c>
      <x:c r="H159" s="50" t="n">
        <x:v>0.6</x:v>
      </x:c>
      <x:c r="I159" s="50" t="n">
        <x:v>1</x:v>
      </x:c>
      <x:c r="J159" s="50" t="n">
        <x:f>IFERROR(H159/I159,0)</x:f>
        <x:v>0.6</x:v>
      </x:c>
      <x:c r="K159" s="51" t="n">
        <x:v>5.5</x:v>
      </x:c>
      <x:c r="L159" s="50" t="n">
        <x:f>J159*F159+K159</x:f>
        <x:v>17.5</x:v>
      </x:c>
      <x:c r="M159" s="50" t="n">
        <x:f>ROUNDUP(L159/0.704,2)</x:f>
        <x:v>24.86</x:v>
      </x:c>
      <x:c r="N159" s="51" t="n">
        <x:v>0.5</x:v>
      </x:c>
      <x:c r="O159" s="50" t="n">
        <x:f>CEILING(M159+N159,0.1)</x:f>
        <x:v>25.400000000000002</x:v>
      </x:c>
      <x:c r="P159" s="51" t="n">
        <x:v>2</x:v>
      </x:c>
      <x:c r="Q159" s="50" t="n">
        <x:f>CEILING(M159+P159,0.1)</x:f>
        <x:v>26.900000000000002</x:v>
      </x:c>
      <x:c r="R159" s="54" t="n">
        <x:v>6</x:v>
      </x:c>
      <x:c r="S159" s="56" t="str">
        <x:f>IF(O159&lt;M159,"低于保本","可上架")</x:f>
        <x:v>可上架</x:v>
      </x:c>
      <x:c r="T159" s="48" t="str"/>
    </x:row>
    <x:row r="160">
      <x:c r="A160" s="6" t="str">
        <x:v>云南百合王新店样板</x:v>
      </x:c>
      <x:c r="B160" s="7" t="str">
        <x:v>云南百合王</x:v>
      </x:c>
      <x:c r="C160" s="7" t="str">
        <x:v>玫瑰/按支</x:v>
      </x:c>
      <x:c r="D160" s="7" t="str">
        <x:v>随机多头玫瑰</x:v>
      </x:c>
      <x:c r="E160" s="7" t="str">
        <x:v>随机多头玫瑰10支</x:v>
      </x:c>
      <x:c r="F160" s="54" t="n">
        <x:v>10</x:v>
      </x:c>
      <x:c r="G160" s="54" t="n">
        <x:v>10000</x:v>
      </x:c>
      <x:c r="H160" s="50" t="n">
        <x:v>0.5</x:v>
      </x:c>
      <x:c r="I160" s="50" t="n">
        <x:v>1</x:v>
      </x:c>
      <x:c r="J160" s="50" t="n">
        <x:f>IFERROR(H160/I160,0)</x:f>
        <x:v>0.5</x:v>
      </x:c>
      <x:c r="K160" s="51" t="n">
        <x:v>5.5</x:v>
      </x:c>
      <x:c r="L160" s="50" t="n">
        <x:f>J160*F160+K160</x:f>
        <x:v>10.5</x:v>
      </x:c>
      <x:c r="M160" s="50" t="n">
        <x:f>ROUNDUP(L160/0.704,2)</x:f>
        <x:v>14.92</x:v>
      </x:c>
      <x:c r="N160" s="51" t="n">
        <x:v>0.5</x:v>
      </x:c>
      <x:c r="O160" s="50" t="n">
        <x:f>CEILING(M160+N160,0.1)</x:f>
        <x:v>15.5</x:v>
      </x:c>
      <x:c r="P160" s="51" t="n">
        <x:v>2</x:v>
      </x:c>
      <x:c r="Q160" s="50" t="n">
        <x:f>CEILING(M160+P160,0.1)</x:f>
        <x:v>17</x:v>
      </x:c>
      <x:c r="R160" s="54" t="n">
        <x:v>6</x:v>
      </x:c>
      <x:c r="S160" s="56" t="str">
        <x:f>IF(O160&lt;M160,"低于保本","可上架")</x:f>
        <x:v>可上架</x:v>
      </x:c>
      <x:c r="T160" s="48" t="str"/>
    </x:row>
    <x:row r="161">
      <x:c r="A161" s="9" t="str">
        <x:v>云南百合王新店样板</x:v>
      </x:c>
      <x:c r="B161" s="10" t="str">
        <x:v>云南百合王</x:v>
      </x:c>
      <x:c r="C161" s="10" t="str">
        <x:v>玫瑰/按支</x:v>
      </x:c>
      <x:c r="D161" s="10" t="str">
        <x:v>随机多头玫瑰</x:v>
      </x:c>
      <x:c r="E161" s="10" t="str">
        <x:v>随机多头玫瑰20支</x:v>
      </x:c>
      <x:c r="F161" s="55" t="n">
        <x:v>20</x:v>
      </x:c>
      <x:c r="G161" s="55" t="n">
        <x:v>10000</x:v>
      </x:c>
      <x:c r="H161" s="52" t="n">
        <x:v>0.5</x:v>
      </x:c>
      <x:c r="I161" s="52" t="n">
        <x:v>1</x:v>
      </x:c>
      <x:c r="J161" s="52" t="n">
        <x:f>IFERROR(H161/I161,0)</x:f>
        <x:v>0.5</x:v>
      </x:c>
      <x:c r="K161" s="53" t="n">
        <x:v>5.5</x:v>
      </x:c>
      <x:c r="L161" s="52" t="n">
        <x:f>J161*F161+K161</x:f>
        <x:v>15.5</x:v>
      </x:c>
      <x:c r="M161" s="52" t="n">
        <x:f>ROUNDUP(L161/0.704,2)</x:f>
        <x:v>22.02</x:v>
      </x:c>
      <x:c r="N161" s="53" t="n">
        <x:v>0.5</x:v>
      </x:c>
      <x:c r="O161" s="52" t="n">
        <x:f>CEILING(M161+N161,0.1)</x:f>
        <x:v>22.6</x:v>
      </x:c>
      <x:c r="P161" s="53" t="n">
        <x:v>2</x:v>
      </x:c>
      <x:c r="Q161" s="52" t="n">
        <x:f>CEILING(M161+P161,0.1)</x:f>
        <x:v>24.1</x:v>
      </x:c>
      <x:c r="R161" s="55" t="n">
        <x:v>6</x:v>
      </x:c>
      <x:c r="S161" s="57" t="str">
        <x:f>IF(O161&lt;M161,"低于保本","可上架")</x:f>
        <x:v>可上架</x:v>
      </x:c>
      <x:c r="T161" s="49" t="str"/>
    </x:row>
  </x:sheetData>
  <x:mergeCells>
    <x:mergeCell ref="A1:T1"/>
    <x:mergeCell ref="A2:T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.559999465942383" hidden="0" customWidth="1"/>
    <x:col min="2" max="2" width="7.78000020980835" hidden="0" customWidth="1"/>
    <x:col min="3" max="3" width="11.890000343322754" hidden="0" customWidth="1"/>
    <x:col min="4" max="4" width="23.329999923706055" hidden="0" customWidth="1"/>
    <x:col min="5" max="5" width="21.780000686645508" hidden="0" customWidth="1"/>
    <x:col min="6" max="6" width="48.66999816894531" hidden="0" customWidth="1"/>
    <x:col min="7" max="7" width="5.329999923706055" hidden="0" customWidth="1"/>
    <x:col min="8" max="8" width="7" hidden="0" customWidth="1"/>
  </x:cols>
  <x:sheetData>
    <x:row r="1">
      <x:c r="A1" s="3" t="str">
        <x:v>云南百合王新店样板｜图片任务清单</x:v>
      </x:c>
      <x:c r="B1" s="4"/>
      <x:c r="C1" s="4"/>
      <x:c r="D1" s="4"/>
      <x:c r="E1" s="4"/>
      <x:c r="F1" s="4"/>
      <x:c r="G1" s="4"/>
      <x:c r="H1" s="5"/>
    </x:row>
    <x:row r="2">
      <x:c r="A2" s="6"/>
      <x:c r="B2" s="7"/>
      <x:c r="C2" s="7"/>
      <x:c r="D2" s="7"/>
      <x:c r="E2" s="7"/>
      <x:c r="F2" s="7"/>
      <x:c r="G2" s="7"/>
      <x:c r="H2" s="8"/>
    </x:row>
    <x:row r="3">
      <x:c r="A3" s="41" t="str">
        <x:v>新店</x:v>
      </x:c>
      <x:c r="B3" s="42" t="str">
        <x:v>商品组</x:v>
      </x:c>
      <x:c r="C3" s="42" t="str">
        <x:v>花材</x:v>
      </x:c>
      <x:c r="D3" s="42" t="str">
        <x:v>主图任务</x:v>
      </x:c>
      <x:c r="E3" s="42" t="str">
        <x:v>SKU图任务</x:v>
      </x:c>
      <x:c r="F3" s="42" t="str">
        <x:v>详情解释图</x:v>
      </x:c>
      <x:c r="G3" s="42" t="str">
        <x:v>优先级</x:v>
      </x:c>
      <x:c r="H3" s="45" t="str">
        <x:v>完成状态</x:v>
      </x:c>
    </x:row>
    <x:row r="4">
      <x:c r="A4" s="6" t="str">
        <x:v>云南百合王新店样板</x:v>
      </x:c>
      <x:c r="B4" s="7" t="str">
        <x:v>百合</x:v>
      </x:c>
      <x:c r="C4" s="7" t="str">
        <x:v>白百合</x:v>
      </x:c>
      <x:c r="D4" s="7" t="str">
        <x:v>拍花苞、开放度、颜色真实状态</x:v>
      </x:c>
      <x:c r="E4" s="7" t="str">
        <x:v>SKU图纯图不加字，不做排版</x:v>
      </x:c>
      <x:c r="F4" s="7" t="str">
        <x:v>先拍花苞/开放度对比；SKU图纯图不加字；详情前部解释开放度</x:v>
      </x:c>
      <x:c r="G4" s="7" t="str">
        <x:v>高</x:v>
      </x:c>
      <x:c r="H4" s="8" t="str">
        <x:v>待拍</x:v>
      </x:c>
    </x:row>
    <x:row r="5">
      <x:c r="A5" s="6" t="str">
        <x:v>云南百合王新店样板</x:v>
      </x:c>
      <x:c r="B5" s="7" t="str">
        <x:v>百合</x:v>
      </x:c>
      <x:c r="C5" s="7" t="str">
        <x:v>黄百合</x:v>
      </x:c>
      <x:c r="D5" s="7" t="str">
        <x:v>拍花苞、开放度、颜色真实状态</x:v>
      </x:c>
      <x:c r="E5" s="7" t="str">
        <x:v>SKU图纯图不加字，不做排版</x:v>
      </x:c>
      <x:c r="F5" s="7" t="str">
        <x:v>先拍花苞/开放度对比；SKU图纯图不加字；详情前部解释开放度</x:v>
      </x:c>
      <x:c r="G5" s="7" t="str">
        <x:v>高</x:v>
      </x:c>
      <x:c r="H5" s="8" t="str">
        <x:v>待拍</x:v>
      </x:c>
    </x:row>
    <x:row r="6">
      <x:c r="A6" s="6" t="str">
        <x:v>云南百合王新店样板</x:v>
      </x:c>
      <x:c r="B6" s="7" t="str">
        <x:v>百合</x:v>
      </x:c>
      <x:c r="C6" s="7" t="str">
        <x:v>粉百合</x:v>
      </x:c>
      <x:c r="D6" s="7" t="str">
        <x:v>拍花苞、开放度、颜色真实状态</x:v>
      </x:c>
      <x:c r="E6" s="7" t="str">
        <x:v>SKU图纯图不加字，不做排版</x:v>
      </x:c>
      <x:c r="F6" s="7" t="str">
        <x:v>先拍花苞/开放度对比；SKU图纯图不加字；详情前部解释开放度</x:v>
      </x:c>
      <x:c r="G6" s="7" t="str">
        <x:v>高</x:v>
      </x:c>
      <x:c r="H6" s="8" t="str">
        <x:v>待拍</x:v>
      </x:c>
    </x:row>
    <x:row r="7">
      <x:c r="A7" s="6" t="str">
        <x:v>云南百合王新店样板</x:v>
      </x:c>
      <x:c r="B7" s="7" t="str">
        <x:v>百合</x:v>
      </x:c>
      <x:c r="C7" s="7" t="str">
        <x:v>红百合</x:v>
      </x:c>
      <x:c r="D7" s="7" t="str">
        <x:v>拍花苞、开放度、颜色真实状态</x:v>
      </x:c>
      <x:c r="E7" s="7" t="str">
        <x:v>SKU图纯图不加字，不做排版</x:v>
      </x:c>
      <x:c r="F7" s="7" t="str">
        <x:v>先拍花苞/开放度对比；SKU图纯图不加字；详情前部解释开放度</x:v>
      </x:c>
      <x:c r="G7" s="7" t="str">
        <x:v>高</x:v>
      </x:c>
      <x:c r="H7" s="8" t="str">
        <x:v>待拍</x:v>
      </x:c>
    </x:row>
    <x:row r="8">
      <x:c r="A8" s="6" t="str">
        <x:v>云南百合王新店样板</x:v>
      </x:c>
      <x:c r="B8" s="7" t="str">
        <x:v>百合</x:v>
      </x:c>
      <x:c r="C8" s="7" t="str">
        <x:v>随机百合</x:v>
      </x:c>
      <x:c r="D8" s="7" t="str">
        <x:v>拍花苞、开放度、颜色真实状态</x:v>
      </x:c>
      <x:c r="E8" s="7" t="str">
        <x:v>SKU图纯图不加字，不做排版</x:v>
      </x:c>
      <x:c r="F8" s="7" t="str">
        <x:v>先拍花苞/开放度对比；SKU图纯图不加字；详情前部解释开放度</x:v>
      </x:c>
      <x:c r="G8" s="7" t="str">
        <x:v>高</x:v>
      </x:c>
      <x:c r="H8" s="8" t="str">
        <x:v>待拍</x:v>
      </x:c>
    </x:row>
    <x:row r="9">
      <x:c r="A9" s="6" t="str">
        <x:v>云南百合王新店样板</x:v>
      </x:c>
      <x:c r="B9" s="7" t="str">
        <x:v>百合</x:v>
      </x:c>
      <x:c r="C9" s="7" t="str">
        <x:v>重瓣百合</x:v>
      </x:c>
      <x:c r="D9" s="7" t="str">
        <x:v>拍花苞、开放度、颜色真实状态</x:v>
      </x:c>
      <x:c r="E9" s="7" t="str">
        <x:v>SKU图纯图不加字，不做排版</x:v>
      </x:c>
      <x:c r="F9" s="7" t="str">
        <x:v>先拍花苞/开放度对比；SKU图纯图不加字；详情前部解释开放度</x:v>
      </x:c>
      <x:c r="G9" s="7" t="str">
        <x:v>高</x:v>
      </x:c>
      <x:c r="H9" s="8" t="str">
        <x:v>待拍</x:v>
      </x:c>
    </x:row>
    <x:row r="10">
      <x:c r="A10" s="6" t="str">
        <x:v>云南百合王新店样板</x:v>
      </x:c>
      <x:c r="B10" s="7" t="str">
        <x:v>百合</x:v>
      </x:c>
      <x:c r="C10" s="7" t="str">
        <x:v>单头百合</x:v>
      </x:c>
      <x:c r="D10" s="7" t="str">
        <x:v>拍花苞、开放度、颜色真实状态</x:v>
      </x:c>
      <x:c r="E10" s="7" t="str">
        <x:v>SKU图纯图不加字，不做排版</x:v>
      </x:c>
      <x:c r="F10" s="7" t="str">
        <x:v>先拍花苞/开放度对比；SKU图纯图不加字；详情前部解释开放度</x:v>
      </x:c>
      <x:c r="G10" s="7" t="str">
        <x:v>高</x:v>
      </x:c>
      <x:c r="H10" s="8" t="str">
        <x:v>待拍</x:v>
      </x:c>
    </x:row>
    <x:row r="11">
      <x:c r="A11" s="6" t="str">
        <x:v>云南百合王新店样板</x:v>
      </x:c>
      <x:c r="B11" s="7" t="str">
        <x:v>其他花材</x:v>
      </x:c>
      <x:c r="C11" s="7" t="str">
        <x:v>吸色单瓣</x:v>
      </x:c>
      <x:c r="D11" s="7" t="str">
        <x:v>拍颜色、新鲜度、包装到货状态</x:v>
      </x:c>
      <x:c r="E11" s="7" t="str">
        <x:v>SKU图纯图不加字，不做排版</x:v>
      </x:c>
      <x:c r="F11" s="7" t="str">
        <x:v>主图看真实状态；SKU图纯图不加字；详情前部解释规格和损耗</x:v>
      </x:c>
      <x:c r="G11" s="7" t="str">
        <x:v>中</x:v>
      </x:c>
      <x:c r="H11" s="8" t="str">
        <x:v>待拍</x:v>
      </x:c>
    </x:row>
    <x:row r="12">
      <x:c r="A12" s="6" t="str">
        <x:v>云南百合王新店样板</x:v>
      </x:c>
      <x:c r="B12" s="7" t="str">
        <x:v>玫瑰/按支</x:v>
      </x:c>
      <x:c r="C12" s="7" t="str">
        <x:v>红玫瑰</x:v>
      </x:c>
      <x:c r="D12" s="7" t="str">
        <x:v>拍颜色、新鲜度、包装到货状态</x:v>
      </x:c>
      <x:c r="E12" s="7" t="str">
        <x:v>SKU图纯图不加字，不做排版</x:v>
      </x:c>
      <x:c r="F12" s="7" t="str">
        <x:v>主图看颜色和新鲜度；SKU图纯图不加字；详情前部解释色差/运输</x:v>
      </x:c>
      <x:c r="G12" s="7" t="str">
        <x:v>高</x:v>
      </x:c>
      <x:c r="H12" s="8" t="str">
        <x:v>待拍</x:v>
      </x:c>
    </x:row>
    <x:row r="13">
      <x:c r="A13" s="6" t="str">
        <x:v>云南百合王新店样板</x:v>
      </x:c>
      <x:c r="B13" s="7" t="str">
        <x:v>玫瑰/按支</x:v>
      </x:c>
      <x:c r="C13" s="7" t="str">
        <x:v>戴安娜</x:v>
      </x:c>
      <x:c r="D13" s="7" t="str">
        <x:v>拍颜色、新鲜度、包装到货状态</x:v>
      </x:c>
      <x:c r="E13" s="7" t="str">
        <x:v>SKU图纯图不加字，不做排版</x:v>
      </x:c>
      <x:c r="F13" s="7" t="str">
        <x:v>主图看颜色和新鲜度；SKU图纯图不加字；详情前部解释色差/运输</x:v>
      </x:c>
      <x:c r="G13" s="7" t="str">
        <x:v>中</x:v>
      </x:c>
      <x:c r="H13" s="8" t="str">
        <x:v>待拍</x:v>
      </x:c>
    </x:row>
    <x:row r="14">
      <x:c r="A14" s="6" t="str">
        <x:v>云南百合王新店样板</x:v>
      </x:c>
      <x:c r="B14" s="7" t="str">
        <x:v>玫瑰/按支</x:v>
      </x:c>
      <x:c r="C14" s="7" t="str">
        <x:v>猪小姐</x:v>
      </x:c>
      <x:c r="D14" s="7" t="str">
        <x:v>拍颜色、新鲜度、包装到货状态</x:v>
      </x:c>
      <x:c r="E14" s="7" t="str">
        <x:v>SKU图纯图不加字，不做排版</x:v>
      </x:c>
      <x:c r="F14" s="7" t="str">
        <x:v>主图看颜色和新鲜度；SKU图纯图不加字；详情前部解释色差/运输</x:v>
      </x:c>
      <x:c r="G14" s="7" t="str">
        <x:v>中</x:v>
      </x:c>
      <x:c r="H14" s="8" t="str">
        <x:v>待拍</x:v>
      </x:c>
    </x:row>
    <x:row r="15">
      <x:c r="A15" s="6" t="str">
        <x:v>云南百合王新店样板</x:v>
      </x:c>
      <x:c r="B15" s="7" t="str">
        <x:v>玫瑰/按支</x:v>
      </x:c>
      <x:c r="C15" s="7" t="str">
        <x:v>卡布奇诺</x:v>
      </x:c>
      <x:c r="D15" s="7" t="str">
        <x:v>拍颜色、新鲜度、包装到货状态</x:v>
      </x:c>
      <x:c r="E15" s="7" t="str">
        <x:v>SKU图纯图不加字，不做排版</x:v>
      </x:c>
      <x:c r="F15" s="7" t="str">
        <x:v>主图看颜色和新鲜度；SKU图纯图不加字；详情前部解释色差/运输</x:v>
      </x:c>
      <x:c r="G15" s="7" t="str">
        <x:v>中</x:v>
      </x:c>
      <x:c r="H15" s="8" t="str">
        <x:v>待拍</x:v>
      </x:c>
    </x:row>
    <x:row r="16">
      <x:c r="A16" s="6" t="str">
        <x:v>云南百合王新店样板</x:v>
      </x:c>
      <x:c r="B16" s="7" t="str">
        <x:v>玫瑰/按支</x:v>
      </x:c>
      <x:c r="C16" s="7" t="str">
        <x:v>艾莎</x:v>
      </x:c>
      <x:c r="D16" s="7" t="str">
        <x:v>拍颜色、新鲜度、包装到货状态</x:v>
      </x:c>
      <x:c r="E16" s="7" t="str">
        <x:v>SKU图纯图不加字，不做排版</x:v>
      </x:c>
      <x:c r="F16" s="7" t="str">
        <x:v>主图看颜色和新鲜度；SKU图纯图不加字；详情前部解释色差/运输</x:v>
      </x:c>
      <x:c r="G16" s="7" t="str">
        <x:v>中</x:v>
      </x:c>
      <x:c r="H16" s="8" t="str">
        <x:v>待拍</x:v>
      </x:c>
    </x:row>
    <x:row r="17">
      <x:c r="A17" s="6" t="str">
        <x:v>云南百合王新店样板</x:v>
      </x:c>
      <x:c r="B17" s="7" t="str">
        <x:v>玫瑰/按支</x:v>
      </x:c>
      <x:c r="C17" s="7" t="str">
        <x:v>洛神</x:v>
      </x:c>
      <x:c r="D17" s="7" t="str">
        <x:v>拍颜色、新鲜度、包装到货状态</x:v>
      </x:c>
      <x:c r="E17" s="7" t="str">
        <x:v>SKU图纯图不加字，不做排版</x:v>
      </x:c>
      <x:c r="F17" s="7" t="str">
        <x:v>主图看颜色和新鲜度；SKU图纯图不加字；详情前部解释色差/运输</x:v>
      </x:c>
      <x:c r="G17" s="7" t="str">
        <x:v>中</x:v>
      </x:c>
      <x:c r="H17" s="8" t="str">
        <x:v>待拍</x:v>
      </x:c>
    </x:row>
    <x:row r="18">
      <x:c r="A18" s="6" t="str">
        <x:v>云南百合王新店样板</x:v>
      </x:c>
      <x:c r="B18" s="7" t="str">
        <x:v>玫瑰/按支</x:v>
      </x:c>
      <x:c r="C18" s="7" t="str">
        <x:v>碎冰蓝</x:v>
      </x:c>
      <x:c r="D18" s="7" t="str">
        <x:v>拍颜色、新鲜度、包装到货状态</x:v>
      </x:c>
      <x:c r="E18" s="7" t="str">
        <x:v>SKU图纯图不加字，不做排版</x:v>
      </x:c>
      <x:c r="F18" s="7" t="str">
        <x:v>主图看颜色和新鲜度；SKU图纯图不加字；详情前部解释色差/运输</x:v>
      </x:c>
      <x:c r="G18" s="7" t="str">
        <x:v>中</x:v>
      </x:c>
      <x:c r="H18" s="8" t="str">
        <x:v>待拍</x:v>
      </x:c>
    </x:row>
    <x:row r="19">
      <x:c r="A19" s="6" t="str">
        <x:v>云南百合王新店样板</x:v>
      </x:c>
      <x:c r="B19" s="7" t="str">
        <x:v>玫瑰/按支</x:v>
      </x:c>
      <x:c r="C19" s="7" t="str">
        <x:v>骄傲</x:v>
      </x:c>
      <x:c r="D19" s="7" t="str">
        <x:v>拍颜色、新鲜度、包装到货状态</x:v>
      </x:c>
      <x:c r="E19" s="7" t="str">
        <x:v>SKU图纯图不加字，不做排版</x:v>
      </x:c>
      <x:c r="F19" s="7" t="str">
        <x:v>主图看颜色和新鲜度；SKU图纯图不加字；详情前部解释色差/运输</x:v>
      </x:c>
      <x:c r="G19" s="7" t="str">
        <x:v>中</x:v>
      </x:c>
      <x:c r="H19" s="8" t="str">
        <x:v>待拍</x:v>
      </x:c>
    </x:row>
    <x:row r="20">
      <x:c r="A20" s="6" t="str">
        <x:v>云南百合王新店样板</x:v>
      </x:c>
      <x:c r="B20" s="7" t="str">
        <x:v>玫瑰/按支</x:v>
      </x:c>
      <x:c r="C20" s="7" t="str">
        <x:v>金枝玉叶</x:v>
      </x:c>
      <x:c r="D20" s="7" t="str">
        <x:v>拍颜色、新鲜度、包装到货状态</x:v>
      </x:c>
      <x:c r="E20" s="7" t="str">
        <x:v>SKU图纯图不加字，不做排版</x:v>
      </x:c>
      <x:c r="F20" s="7" t="str">
        <x:v>主图看颜色和新鲜度；SKU图纯图不加字；详情前部解释色差/运输</x:v>
      </x:c>
      <x:c r="G20" s="7" t="str">
        <x:v>中</x:v>
      </x:c>
      <x:c r="H20" s="8" t="str">
        <x:v>待拍</x:v>
      </x:c>
    </x:row>
    <x:row r="21">
      <x:c r="A21" s="6" t="str">
        <x:v>云南百合王新店样板</x:v>
      </x:c>
      <x:c r="B21" s="7" t="str">
        <x:v>玫瑰/按支</x:v>
      </x:c>
      <x:c r="C21" s="7" t="str">
        <x:v>香槟玫瑰</x:v>
      </x:c>
      <x:c r="D21" s="7" t="str">
        <x:v>拍颜色、新鲜度、包装到货状态</x:v>
      </x:c>
      <x:c r="E21" s="7" t="str">
        <x:v>SKU图纯图不加字，不做排版</x:v>
      </x:c>
      <x:c r="F21" s="7" t="str">
        <x:v>主图看颜色和新鲜度；SKU图纯图不加字；详情前部解释色差/运输</x:v>
      </x:c>
      <x:c r="G21" s="7" t="str">
        <x:v>高</x:v>
      </x:c>
      <x:c r="H21" s="8" t="str">
        <x:v>待拍</x:v>
      </x:c>
    </x:row>
    <x:row r="22">
      <x:c r="A22" s="6" t="str">
        <x:v>云南百合王新店样板</x:v>
      </x:c>
      <x:c r="B22" s="7" t="str">
        <x:v>玫瑰/按支</x:v>
      </x:c>
      <x:c r="C22" s="7" t="str">
        <x:v>辉煌</x:v>
      </x:c>
      <x:c r="D22" s="7" t="str">
        <x:v>拍颜色、新鲜度、包装到货状态</x:v>
      </x:c>
      <x:c r="E22" s="7" t="str">
        <x:v>SKU图纯图不加字，不做排版</x:v>
      </x:c>
      <x:c r="F22" s="7" t="str">
        <x:v>主图看真实状态；SKU图纯图不加字；详情前部解释规格和损耗</x:v>
      </x:c>
      <x:c r="G22" s="7" t="str">
        <x:v>中</x:v>
      </x:c>
      <x:c r="H22" s="8" t="str">
        <x:v>待拍</x:v>
      </x:c>
    </x:row>
    <x:row r="23">
      <x:c r="A23" s="6" t="str">
        <x:v>云南百合王新店样板</x:v>
      </x:c>
      <x:c r="B23" s="7" t="str">
        <x:v>其他花材</x:v>
      </x:c>
      <x:c r="C23" s="7" t="str">
        <x:v>马蹄莲（白）</x:v>
      </x:c>
      <x:c r="D23" s="7" t="str">
        <x:v>拍颜色、新鲜度、包装到货状态</x:v>
      </x:c>
      <x:c r="E23" s="7" t="str">
        <x:v>SKU图纯图不加字，不做排版</x:v>
      </x:c>
      <x:c r="F23" s="7" t="str">
        <x:v>主图看真实状态；SKU图纯图不加字；详情前部解释规格和损耗</x:v>
      </x:c>
      <x:c r="G23" s="7" t="str">
        <x:v>中</x:v>
      </x:c>
      <x:c r="H23" s="8" t="str">
        <x:v>待拍</x:v>
      </x:c>
    </x:row>
    <x:row r="24">
      <x:c r="A24" s="6" t="str">
        <x:v>云南百合王新店样板</x:v>
      </x:c>
      <x:c r="B24" s="7" t="str">
        <x:v>其他花材</x:v>
      </x:c>
      <x:c r="C24" s="7" t="str">
        <x:v>马蹄莲（粉）</x:v>
      </x:c>
      <x:c r="D24" s="7" t="str">
        <x:v>拍颜色、新鲜度、包装到货状态</x:v>
      </x:c>
      <x:c r="E24" s="7" t="str">
        <x:v>SKU图纯图不加字，不做排版</x:v>
      </x:c>
      <x:c r="F24" s="7" t="str">
        <x:v>主图看真实状态；SKU图纯图不加字；详情前部解释规格和损耗</x:v>
      </x:c>
      <x:c r="G24" s="7" t="str">
        <x:v>中</x:v>
      </x:c>
      <x:c r="H24" s="8" t="str">
        <x:v>待拍</x:v>
      </x:c>
    </x:row>
    <x:row r="25">
      <x:c r="A25" s="6" t="str">
        <x:v>云南百合王新店样板</x:v>
      </x:c>
      <x:c r="B25" s="7" t="str">
        <x:v>玫瑰/按支</x:v>
      </x:c>
      <x:c r="C25" s="7" t="str">
        <x:v>苏菲宝贝</x:v>
      </x:c>
      <x:c r="D25" s="7" t="str">
        <x:v>拍颜色、新鲜度、包装到货状态</x:v>
      </x:c>
      <x:c r="E25" s="7" t="str">
        <x:v>SKU图纯图不加字，不做排版</x:v>
      </x:c>
      <x:c r="F25" s="7" t="str">
        <x:v>主图看真实状态；SKU图纯图不加字；详情前部解释规格和损耗</x:v>
      </x:c>
      <x:c r="G25" s="7" t="str">
        <x:v>中</x:v>
      </x:c>
      <x:c r="H25" s="8" t="str">
        <x:v>待拍</x:v>
      </x:c>
    </x:row>
    <x:row r="26">
      <x:c r="A26" s="6" t="str">
        <x:v>云南百合王新店样板</x:v>
      </x:c>
      <x:c r="B26" s="7" t="str">
        <x:v>玫瑰/按支</x:v>
      </x:c>
      <x:c r="C26" s="7" t="str">
        <x:v>橙色芭比</x:v>
      </x:c>
      <x:c r="D26" s="7" t="str">
        <x:v>拍颜色、新鲜度、包装到货状态</x:v>
      </x:c>
      <x:c r="E26" s="7" t="str">
        <x:v>SKU图纯图不加字，不做排版</x:v>
      </x:c>
      <x:c r="F26" s="7" t="str">
        <x:v>主图看真实状态；SKU图纯图不加字；详情前部解释规格和损耗</x:v>
      </x:c>
      <x:c r="G26" s="7" t="str">
        <x:v>中</x:v>
      </x:c>
      <x:c r="H26" s="8" t="str">
        <x:v>待拍</x:v>
      </x:c>
    </x:row>
    <x:row r="27">
      <x:c r="A27" s="6" t="str">
        <x:v>云南百合王新店样板</x:v>
      </x:c>
      <x:c r="B27" s="7" t="str">
        <x:v>玫瑰/按支</x:v>
      </x:c>
      <x:c r="C27" s="7" t="str">
        <x:v>折射</x:v>
      </x:c>
      <x:c r="D27" s="7" t="str">
        <x:v>拍颜色、新鲜度、包装到货状态</x:v>
      </x:c>
      <x:c r="E27" s="7" t="str">
        <x:v>SKU图纯图不加字，不做排版</x:v>
      </x:c>
      <x:c r="F27" s="7" t="str">
        <x:v>主图看真实状态；SKU图纯图不加字；详情前部解释规格和损耗</x:v>
      </x:c>
      <x:c r="G27" s="7" t="str">
        <x:v>中</x:v>
      </x:c>
      <x:c r="H27" s="8" t="str">
        <x:v>待拍</x:v>
      </x:c>
    </x:row>
    <x:row r="28">
      <x:c r="A28" s="6" t="str">
        <x:v>云南百合王新店样板</x:v>
      </x:c>
      <x:c r="B28" s="7" t="str">
        <x:v>其他花材</x:v>
      </x:c>
      <x:c r="C28" s="7" t="str">
        <x:v>睡莲（紫）</x:v>
      </x:c>
      <x:c r="D28" s="7" t="str">
        <x:v>拍颜色、新鲜度、包装到货状态</x:v>
      </x:c>
      <x:c r="E28" s="7" t="str">
        <x:v>SKU图纯图不加字，不做排版</x:v>
      </x:c>
      <x:c r="F28" s="7" t="str">
        <x:v>主图看真实状态；SKU图纯图不加字；详情前部解释规格和损耗</x:v>
      </x:c>
      <x:c r="G28" s="7" t="str">
        <x:v>中</x:v>
      </x:c>
      <x:c r="H28" s="8" t="str">
        <x:v>待拍</x:v>
      </x:c>
    </x:row>
    <x:row r="29">
      <x:c r="A29" s="6" t="str">
        <x:v>云南百合王新店样板</x:v>
      </x:c>
      <x:c r="B29" s="7" t="str">
        <x:v>其他花材</x:v>
      </x:c>
      <x:c r="C29" s="7" t="str">
        <x:v>睡莲（粉）</x:v>
      </x:c>
      <x:c r="D29" s="7" t="str">
        <x:v>拍颜色、新鲜度、包装到货状态</x:v>
      </x:c>
      <x:c r="E29" s="7" t="str">
        <x:v>SKU图纯图不加字，不做排版</x:v>
      </x:c>
      <x:c r="F29" s="7" t="str">
        <x:v>主图看真实状态；SKU图纯图不加字；详情前部解释规格和损耗</x:v>
      </x:c>
      <x:c r="G29" s="7" t="str">
        <x:v>中</x:v>
      </x:c>
      <x:c r="H29" s="8" t="str">
        <x:v>待拍</x:v>
      </x:c>
    </x:row>
    <x:row r="30">
      <x:c r="A30" s="6" t="str">
        <x:v>云南百合王新店样板</x:v>
      </x:c>
      <x:c r="B30" s="7" t="str">
        <x:v>其他花材</x:v>
      </x:c>
      <x:c r="C30" s="7" t="str">
        <x:v>多头粉康</x:v>
      </x:c>
      <x:c r="D30" s="7" t="str">
        <x:v>拍颜色、新鲜度、包装到货状态</x:v>
      </x:c>
      <x:c r="E30" s="7" t="str">
        <x:v>SKU图纯图不加字，不做排版</x:v>
      </x:c>
      <x:c r="F30" s="7" t="str">
        <x:v>主图看真实状态；SKU图纯图不加字；详情前部解释规格和损耗</x:v>
      </x:c>
      <x:c r="G30" s="7" t="str">
        <x:v>中</x:v>
      </x:c>
      <x:c r="H30" s="8" t="str">
        <x:v>待拍</x:v>
      </x:c>
    </x:row>
    <x:row r="31">
      <x:c r="A31" s="6" t="str">
        <x:v>云南百合王新店样板</x:v>
      </x:c>
      <x:c r="B31" s="7" t="str">
        <x:v>其他花材</x:v>
      </x:c>
      <x:c r="C31" s="7" t="str">
        <x:v>小雏菊</x:v>
      </x:c>
      <x:c r="D31" s="7" t="str">
        <x:v>拍颜色、新鲜度、包装到货状态</x:v>
      </x:c>
      <x:c r="E31" s="7" t="str">
        <x:v>SKU图纯图不加字，不做排版</x:v>
      </x:c>
      <x:c r="F31" s="7" t="str">
        <x:v>主图看真实状态；SKU图纯图不加字；详情前部解释规格和损耗</x:v>
      </x:c>
      <x:c r="G31" s="7" t="str">
        <x:v>中</x:v>
      </x:c>
      <x:c r="H31" s="8" t="str">
        <x:v>待拍</x:v>
      </x:c>
    </x:row>
    <x:row r="32">
      <x:c r="A32" s="6" t="str">
        <x:v>云南百合王新店样板</x:v>
      </x:c>
      <x:c r="B32" s="7" t="str">
        <x:v>其他花材</x:v>
      </x:c>
      <x:c r="C32" s="7" t="str">
        <x:v>红豆</x:v>
      </x:c>
      <x:c r="D32" s="7" t="str">
        <x:v>拍颜色、新鲜度、包装到货状态</x:v>
      </x:c>
      <x:c r="E32" s="7" t="str">
        <x:v>SKU图纯图不加字，不做排版</x:v>
      </x:c>
      <x:c r="F32" s="7" t="str">
        <x:v>主图看真实状态；SKU图纯图不加字；详情前部解释规格和损耗</x:v>
      </x:c>
      <x:c r="G32" s="7" t="str">
        <x:v>中</x:v>
      </x:c>
      <x:c r="H32" s="8" t="str">
        <x:v>待拍</x:v>
      </x:c>
    </x:row>
    <x:row r="33">
      <x:c r="A33" s="6" t="str">
        <x:v>云南百合王新店样板</x:v>
      </x:c>
      <x:c r="B33" s="7" t="str">
        <x:v>其他花材</x:v>
      </x:c>
      <x:c r="C33" s="7" t="str">
        <x:v>黄莺草</x:v>
      </x:c>
      <x:c r="D33" s="7" t="str">
        <x:v>拍颜色、新鲜度、包装到货状态</x:v>
      </x:c>
      <x:c r="E33" s="7" t="str">
        <x:v>SKU图纯图不加字，不做排版</x:v>
      </x:c>
      <x:c r="F33" s="7" t="str">
        <x:v>主图看真实状态；SKU图纯图不加字；详情前部解释规格和损耗</x:v>
      </x:c>
      <x:c r="G33" s="7" t="str">
        <x:v>中</x:v>
      </x:c>
      <x:c r="H33" s="8" t="str">
        <x:v>待拍</x:v>
      </x:c>
    </x:row>
    <x:row r="34">
      <x:c r="A34" s="6" t="str">
        <x:v>云南百合王新店样板</x:v>
      </x:c>
      <x:c r="B34" s="7" t="str">
        <x:v>其他花材</x:v>
      </x:c>
      <x:c r="C34" s="7" t="str">
        <x:v>尤加利</x:v>
      </x:c>
      <x:c r="D34" s="7" t="str">
        <x:v>拍颜色、新鲜度、包装到货状态</x:v>
      </x:c>
      <x:c r="E34" s="7" t="str">
        <x:v>SKU图纯图不加字，不做排版</x:v>
      </x:c>
      <x:c r="F34" s="7" t="str">
        <x:v>主图看真实状态；SKU图纯图不加字；详情前部解释规格和损耗</x:v>
      </x:c>
      <x:c r="G34" s="7" t="str">
        <x:v>中</x:v>
      </x:c>
      <x:c r="H34" s="8" t="str">
        <x:v>待拍</x:v>
      </x:c>
    </x:row>
    <x:row r="35">
      <x:c r="A35" s="6" t="str">
        <x:v>云南百合王新店样板</x:v>
      </x:c>
      <x:c r="B35" s="7" t="str">
        <x:v>其他花材</x:v>
      </x:c>
      <x:c r="C35" s="7" t="str">
        <x:v>绿毛球</x:v>
      </x:c>
      <x:c r="D35" s="7" t="str">
        <x:v>拍颜色、新鲜度、包装到货状态</x:v>
      </x:c>
      <x:c r="E35" s="7" t="str">
        <x:v>SKU图纯图不加字，不做排版</x:v>
      </x:c>
      <x:c r="F35" s="7" t="str">
        <x:v>主图看真实状态；SKU图纯图不加字；详情前部解释规格和损耗</x:v>
      </x:c>
      <x:c r="G35" s="7" t="str">
        <x:v>中</x:v>
      </x:c>
      <x:c r="H35" s="8" t="str">
        <x:v>待拍</x:v>
      </x:c>
    </x:row>
    <x:row r="36">
      <x:c r="A36" s="6" t="str">
        <x:v>云南百合王新店样板</x:v>
      </x:c>
      <x:c r="B36" s="7" t="str">
        <x:v>其他花材</x:v>
      </x:c>
      <x:c r="C36" s="7" t="str">
        <x:v>洋甘菊</x:v>
      </x:c>
      <x:c r="D36" s="7" t="str">
        <x:v>拍颜色、新鲜度、包装到货状态</x:v>
      </x:c>
      <x:c r="E36" s="7" t="str">
        <x:v>SKU图纯图不加字，不做排版</x:v>
      </x:c>
      <x:c r="F36" s="7" t="str">
        <x:v>主图看真实状态；SKU图纯图不加字；详情前部解释规格和损耗</x:v>
      </x:c>
      <x:c r="G36" s="7" t="str">
        <x:v>中</x:v>
      </x:c>
      <x:c r="H36" s="8" t="str">
        <x:v>待拍</x:v>
      </x:c>
    </x:row>
    <x:row r="37">
      <x:c r="A37" s="6" t="str">
        <x:v>云南百合王新店样板</x:v>
      </x:c>
      <x:c r="B37" s="7" t="str">
        <x:v>其他花材</x:v>
      </x:c>
      <x:c r="C37" s="7" t="str">
        <x:v>向日葵</x:v>
      </x:c>
      <x:c r="D37" s="7" t="str">
        <x:v>拍颜色、新鲜度、包装到货状态</x:v>
      </x:c>
      <x:c r="E37" s="7" t="str">
        <x:v>SKU图纯图不加字，不做排版</x:v>
      </x:c>
      <x:c r="F37" s="7" t="str">
        <x:v>主图看真实状态；SKU图纯图不加字；详情前部解释规格和损耗</x:v>
      </x:c>
      <x:c r="G37" s="7" t="str">
        <x:v>中</x:v>
      </x:c>
      <x:c r="H37" s="8" t="str">
        <x:v>待拍</x:v>
      </x:c>
    </x:row>
    <x:row r="38">
      <x:c r="A38" s="6" t="str">
        <x:v>云南百合王新店样板</x:v>
      </x:c>
      <x:c r="B38" s="7" t="str">
        <x:v>其他花材</x:v>
      </x:c>
      <x:c r="C38" s="7" t="str">
        <x:v>单头野马康乃馨</x:v>
      </x:c>
      <x:c r="D38" s="7" t="str">
        <x:v>拍颜色、新鲜度、包装到货状态</x:v>
      </x:c>
      <x:c r="E38" s="7" t="str">
        <x:v>SKU图纯图不加字，不做排版</x:v>
      </x:c>
      <x:c r="F38" s="7" t="str">
        <x:v>主图看真实状态；SKU图纯图不加字；详情前部解释规格和损耗</x:v>
      </x:c>
      <x:c r="G38" s="7" t="str">
        <x:v>中</x:v>
      </x:c>
      <x:c r="H38" s="8" t="str">
        <x:v>待拍</x:v>
      </x:c>
    </x:row>
    <x:row r="39">
      <x:c r="A39" s="6" t="str">
        <x:v>云南百合王新店样板</x:v>
      </x:c>
      <x:c r="B39" s="7" t="str">
        <x:v>其他花材</x:v>
      </x:c>
      <x:c r="C39" s="7" t="str">
        <x:v>单头红康乃馨</x:v>
      </x:c>
      <x:c r="D39" s="7" t="str">
        <x:v>拍颜色、新鲜度、包装到货状态</x:v>
      </x:c>
      <x:c r="E39" s="7" t="str">
        <x:v>SKU图纯图不加字，不做排版</x:v>
      </x:c>
      <x:c r="F39" s="7" t="str">
        <x:v>主图看真实状态；SKU图纯图不加字；详情前部解释规格和损耗</x:v>
      </x:c>
      <x:c r="G39" s="7" t="str">
        <x:v>中</x:v>
      </x:c>
      <x:c r="H39" s="8" t="str">
        <x:v>待拍</x:v>
      </x:c>
    </x:row>
    <x:row r="40">
      <x:c r="A40" s="6" t="str">
        <x:v>云南百合王新店样板</x:v>
      </x:c>
      <x:c r="B40" s="7" t="str">
        <x:v>其他花材</x:v>
      </x:c>
      <x:c r="C40" s="7" t="str">
        <x:v>单头粉康乃馨</x:v>
      </x:c>
      <x:c r="D40" s="7" t="str">
        <x:v>拍颜色、新鲜度、包装到货状态</x:v>
      </x:c>
      <x:c r="E40" s="7" t="str">
        <x:v>SKU图纯图不加字，不做排版</x:v>
      </x:c>
      <x:c r="F40" s="7" t="str">
        <x:v>主图看真实状态；SKU图纯图不加字；详情前部解释规格和损耗</x:v>
      </x:c>
      <x:c r="G40" s="7" t="str">
        <x:v>中</x:v>
      </x:c>
      <x:c r="H40" s="8" t="str">
        <x:v>待拍</x:v>
      </x:c>
    </x:row>
    <x:row r="41">
      <x:c r="A41" s="6" t="str">
        <x:v>云南百合王新店样板</x:v>
      </x:c>
      <x:c r="B41" s="7" t="str">
        <x:v>其他花材</x:v>
      </x:c>
      <x:c r="C41" s="7" t="str">
        <x:v>单头桃红康乃馨</x:v>
      </x:c>
      <x:c r="D41" s="7" t="str">
        <x:v>拍颜色、新鲜度、包装到货状态</x:v>
      </x:c>
      <x:c r="E41" s="7" t="str">
        <x:v>SKU图纯图不加字，不做排版</x:v>
      </x:c>
      <x:c r="F41" s="7" t="str">
        <x:v>主图看真实状态；SKU图纯图不加字；详情前部解释规格和损耗</x:v>
      </x:c>
      <x:c r="G41" s="7" t="str">
        <x:v>中</x:v>
      </x:c>
      <x:c r="H41" s="8" t="str">
        <x:v>待拍</x:v>
      </x:c>
    </x:row>
    <x:row r="42">
      <x:c r="A42" s="6" t="str">
        <x:v>云南百合王新店样板</x:v>
      </x:c>
      <x:c r="B42" s="7" t="str">
        <x:v>其他花材</x:v>
      </x:c>
      <x:c r="C42" s="7" t="str">
        <x:v>单头绿康乃馨</x:v>
      </x:c>
      <x:c r="D42" s="7" t="str">
        <x:v>拍颜色、新鲜度、包装到货状态</x:v>
      </x:c>
      <x:c r="E42" s="7" t="str">
        <x:v>SKU图纯图不加字，不做排版</x:v>
      </x:c>
      <x:c r="F42" s="7" t="str">
        <x:v>主图看真实状态；SKU图纯图不加字；详情前部解释规格和损耗</x:v>
      </x:c>
      <x:c r="G42" s="7" t="str">
        <x:v>中</x:v>
      </x:c>
      <x:c r="H42" s="8" t="str">
        <x:v>待拍</x:v>
      </x:c>
    </x:row>
    <x:row r="43">
      <x:c r="A43" s="6" t="str">
        <x:v>云南百合王新店样板</x:v>
      </x:c>
      <x:c r="B43" s="7" t="str">
        <x:v>其他花材</x:v>
      </x:c>
      <x:c r="C43" s="7" t="str">
        <x:v>单头黄康乃馨</x:v>
      </x:c>
      <x:c r="D43" s="7" t="str">
        <x:v>拍颜色、新鲜度、包装到货状态</x:v>
      </x:c>
      <x:c r="E43" s="7" t="str">
        <x:v>SKU图纯图不加字，不做排版</x:v>
      </x:c>
      <x:c r="F43" s="7" t="str">
        <x:v>主图看真实状态；SKU图纯图不加字；详情前部解释规格和损耗</x:v>
      </x:c>
      <x:c r="G43" s="7" t="str">
        <x:v>中</x:v>
      </x:c>
      <x:c r="H43" s="8" t="str">
        <x:v>待拍</x:v>
      </x:c>
    </x:row>
    <x:row r="44">
      <x:c r="A44" s="6" t="str">
        <x:v>云南百合王新店样板</x:v>
      </x:c>
      <x:c r="B44" s="7" t="str">
        <x:v>其他花材</x:v>
      </x:c>
      <x:c r="C44" s="7" t="str">
        <x:v>单头紫康乃馨</x:v>
      </x:c>
      <x:c r="D44" s="7" t="str">
        <x:v>拍颜色、新鲜度、包装到货状态</x:v>
      </x:c>
      <x:c r="E44" s="7" t="str">
        <x:v>SKU图纯图不加字，不做排版</x:v>
      </x:c>
      <x:c r="F44" s="7" t="str">
        <x:v>主图看真实状态；SKU图纯图不加字；详情前部解释规格和损耗</x:v>
      </x:c>
      <x:c r="G44" s="7" t="str">
        <x:v>中</x:v>
      </x:c>
      <x:c r="H44" s="8" t="str">
        <x:v>待拍</x:v>
      </x:c>
    </x:row>
    <x:row r="45">
      <x:c r="A45" s="6" t="str">
        <x:v>云南百合王新店样板</x:v>
      </x:c>
      <x:c r="B45" s="7" t="str">
        <x:v>其他花材</x:v>
      </x:c>
      <x:c r="C45" s="7" t="str">
        <x:v>单头紫边康乃馨</x:v>
      </x:c>
      <x:c r="D45" s="7" t="str">
        <x:v>拍颜色、新鲜度、包装到货状态</x:v>
      </x:c>
      <x:c r="E45" s="7" t="str">
        <x:v>SKU图纯图不加字，不做排版</x:v>
      </x:c>
      <x:c r="F45" s="7" t="str">
        <x:v>主图看真实状态；SKU图纯图不加字；详情前部解释规格和损耗</x:v>
      </x:c>
      <x:c r="G45" s="7" t="str">
        <x:v>中</x:v>
      </x:c>
      <x:c r="H45" s="8" t="str">
        <x:v>待拍</x:v>
      </x:c>
    </x:row>
    <x:row r="46">
      <x:c r="A46" s="6" t="str">
        <x:v>云南百合王新店样板</x:v>
      </x:c>
      <x:c r="B46" s="7" t="str">
        <x:v>其他花材</x:v>
      </x:c>
      <x:c r="C46" s="7" t="str">
        <x:v>单头狂欢康乃馨</x:v>
      </x:c>
      <x:c r="D46" s="7" t="str">
        <x:v>拍颜色、新鲜度、包装到货状态</x:v>
      </x:c>
      <x:c r="E46" s="7" t="str">
        <x:v>SKU图纯图不加字，不做排版</x:v>
      </x:c>
      <x:c r="F46" s="7" t="str">
        <x:v>主图看真实状态；SKU图纯图不加字；详情前部解释规格和损耗</x:v>
      </x:c>
      <x:c r="G46" s="7" t="str">
        <x:v>中</x:v>
      </x:c>
      <x:c r="H46" s="8" t="str">
        <x:v>待拍</x:v>
      </x:c>
    </x:row>
    <x:row r="47">
      <x:c r="A47" s="6" t="str">
        <x:v>云南百合王新店样板</x:v>
      </x:c>
      <x:c r="B47" s="7" t="str">
        <x:v>其他花材</x:v>
      </x:c>
      <x:c r="C47" s="7" t="str">
        <x:v>白色洋桔梗</x:v>
      </x:c>
      <x:c r="D47" s="7" t="str">
        <x:v>拍颜色、新鲜度、包装到货状态</x:v>
      </x:c>
      <x:c r="E47" s="7" t="str">
        <x:v>SKU图纯图不加字，不做排版</x:v>
      </x:c>
      <x:c r="F47" s="7" t="str">
        <x:v>主图看真实状态；SKU图纯图不加字；详情前部解释规格和损耗</x:v>
      </x:c>
      <x:c r="G47" s="7" t="str">
        <x:v>中</x:v>
      </x:c>
      <x:c r="H47" s="8" t="str">
        <x:v>待拍</x:v>
      </x:c>
    </x:row>
    <x:row r="48">
      <x:c r="A48" s="6" t="str">
        <x:v>云南百合王新店样板</x:v>
      </x:c>
      <x:c r="B48" s="7" t="str">
        <x:v>其他花材</x:v>
      </x:c>
      <x:c r="C48" s="7" t="str">
        <x:v>粉色洋桔梗</x:v>
      </x:c>
      <x:c r="D48" s="7" t="str">
        <x:v>拍颜色、新鲜度、包装到货状态</x:v>
      </x:c>
      <x:c r="E48" s="7" t="str">
        <x:v>SKU图纯图不加字，不做排版</x:v>
      </x:c>
      <x:c r="F48" s="7" t="str">
        <x:v>主图看真实状态；SKU图纯图不加字；详情前部解释规格和损耗</x:v>
      </x:c>
      <x:c r="G48" s="7" t="str">
        <x:v>中</x:v>
      </x:c>
      <x:c r="H48" s="8" t="str">
        <x:v>待拍</x:v>
      </x:c>
    </x:row>
    <x:row r="49">
      <x:c r="A49" s="6" t="str">
        <x:v>云南百合王新店样板</x:v>
      </x:c>
      <x:c r="B49" s="7" t="str">
        <x:v>其他花材</x:v>
      </x:c>
      <x:c r="C49" s="7" t="str">
        <x:v>绿色洋桔梗</x:v>
      </x:c>
      <x:c r="D49" s="7" t="str">
        <x:v>拍颜色、新鲜度、包装到货状态</x:v>
      </x:c>
      <x:c r="E49" s="7" t="str">
        <x:v>SKU图纯图不加字，不做排版</x:v>
      </x:c>
      <x:c r="F49" s="7" t="str">
        <x:v>主图看真实状态；SKU图纯图不加字；详情前部解释规格和损耗</x:v>
      </x:c>
      <x:c r="G49" s="7" t="str">
        <x:v>中</x:v>
      </x:c>
      <x:c r="H49" s="8" t="str">
        <x:v>待拍</x:v>
      </x:c>
    </x:row>
    <x:row r="50">
      <x:c r="A50" s="6" t="str">
        <x:v>云南百合王新店样板</x:v>
      </x:c>
      <x:c r="B50" s="7" t="str">
        <x:v>其他花材</x:v>
      </x:c>
      <x:c r="C50" s="7" t="str">
        <x:v>紫色洋桔梗</x:v>
      </x:c>
      <x:c r="D50" s="7" t="str">
        <x:v>拍颜色、新鲜度、包装到货状态</x:v>
      </x:c>
      <x:c r="E50" s="7" t="str">
        <x:v>SKU图纯图不加字，不做排版</x:v>
      </x:c>
      <x:c r="F50" s="7" t="str">
        <x:v>主图看真实状态；SKU图纯图不加字；详情前部解释规格和损耗</x:v>
      </x:c>
      <x:c r="G50" s="7" t="str">
        <x:v>中</x:v>
      </x:c>
      <x:c r="H50" s="8" t="str">
        <x:v>待拍</x:v>
      </x:c>
    </x:row>
    <x:row r="51">
      <x:c r="A51" s="6" t="str">
        <x:v>云南百合王新店样板</x:v>
      </x:c>
      <x:c r="B51" s="7" t="str">
        <x:v>其他花材</x:v>
      </x:c>
      <x:c r="C51" s="7" t="str">
        <x:v>紫边洋桔梗</x:v>
      </x:c>
      <x:c r="D51" s="7" t="str">
        <x:v>拍颜色、新鲜度、包装到货状态</x:v>
      </x:c>
      <x:c r="E51" s="7" t="str">
        <x:v>SKU图纯图不加字，不做排版</x:v>
      </x:c>
      <x:c r="F51" s="7" t="str">
        <x:v>主图看真实状态；SKU图纯图不加字；详情前部解释规格和损耗</x:v>
      </x:c>
      <x:c r="G51" s="7" t="str">
        <x:v>中</x:v>
      </x:c>
      <x:c r="H51" s="8" t="str">
        <x:v>待拍</x:v>
      </x:c>
    </x:row>
    <x:row r="52">
      <x:c r="A52" s="6" t="str">
        <x:v>云南百合王新店样板</x:v>
      </x:c>
      <x:c r="B52" s="7" t="str">
        <x:v>玫瑰/按支</x:v>
      </x:c>
      <x:c r="C52" s="7" t="str">
        <x:v>香槟洋桔梗</x:v>
      </x:c>
      <x:c r="D52" s="7" t="str">
        <x:v>拍颜色、新鲜度、包装到货状态</x:v>
      </x:c>
      <x:c r="E52" s="7" t="str">
        <x:v>SKU图纯图不加字，不做排版</x:v>
      </x:c>
      <x:c r="F52" s="7" t="str">
        <x:v>主图看颜色和新鲜度；SKU图纯图不加字；详情前部解释色差/运输</x:v>
      </x:c>
      <x:c r="G52" s="7" t="str">
        <x:v>中</x:v>
      </x:c>
      <x:c r="H52" s="8" t="str">
        <x:v>待拍</x:v>
      </x:c>
    </x:row>
    <x:row r="53">
      <x:c r="A53" s="6" t="str">
        <x:v>云南百合王新店样板</x:v>
      </x:c>
      <x:c r="B53" s="7" t="str">
        <x:v>其他花材</x:v>
      </x:c>
      <x:c r="C53" s="7" t="str">
        <x:v>阳光粉洋桔梗</x:v>
      </x:c>
      <x:c r="D53" s="7" t="str">
        <x:v>拍颜色、新鲜度、包装到货状态</x:v>
      </x:c>
      <x:c r="E53" s="7" t="str">
        <x:v>SKU图纯图不加字，不做排版</x:v>
      </x:c>
      <x:c r="F53" s="7" t="str">
        <x:v>主图看真实状态；SKU图纯图不加字；详情前部解释规格和损耗</x:v>
      </x:c>
      <x:c r="G53" s="7" t="str">
        <x:v>中</x:v>
      </x:c>
      <x:c r="H53" s="8" t="str">
        <x:v>待拍</x:v>
      </x:c>
    </x:row>
    <x:row r="54">
      <x:c r="A54" s="6" t="str">
        <x:v>云南百合王新店样板</x:v>
      </x:c>
      <x:c r="B54" s="7" t="str">
        <x:v>其他花材</x:v>
      </x:c>
      <x:c r="C54" s="7" t="str">
        <x:v>冰淇淋洋桔梗</x:v>
      </x:c>
      <x:c r="D54" s="7" t="str">
        <x:v>拍颜色、新鲜度、包装到货状态</x:v>
      </x:c>
      <x:c r="E54" s="7" t="str">
        <x:v>SKU图纯图不加字，不做排版</x:v>
      </x:c>
      <x:c r="F54" s="7" t="str">
        <x:v>主图看真实状态；SKU图纯图不加字；详情前部解释规格和损耗</x:v>
      </x:c>
      <x:c r="G54" s="7" t="str">
        <x:v>中</x:v>
      </x:c>
      <x:c r="H54" s="8" t="str">
        <x:v>待拍</x:v>
      </x:c>
    </x:row>
    <x:row r="55">
      <x:c r="A55" s="6" t="str">
        <x:v>云南百合王新店样板</x:v>
      </x:c>
      <x:c r="B55" s="7" t="str">
        <x:v>玫瑰/按支</x:v>
      </x:c>
      <x:c r="C55" s="7" t="str">
        <x:v>碎冰蓝洋桔梗</x:v>
      </x:c>
      <x:c r="D55" s="7" t="str">
        <x:v>拍颜色、新鲜度、包装到货状态</x:v>
      </x:c>
      <x:c r="E55" s="7" t="str">
        <x:v>SKU图纯图不加字，不做排版</x:v>
      </x:c>
      <x:c r="F55" s="7" t="str">
        <x:v>主图看颜色和新鲜度；SKU图纯图不加字；详情前部解释色差/运输</x:v>
      </x:c>
      <x:c r="G55" s="7" t="str">
        <x:v>中</x:v>
      </x:c>
      <x:c r="H55" s="8" t="str">
        <x:v>待拍</x:v>
      </x:c>
    </x:row>
    <x:row r="56">
      <x:c r="A56" s="6" t="str">
        <x:v>云南百合王新店样板</x:v>
      </x:c>
      <x:c r="B56" s="7" t="str">
        <x:v>其他花材</x:v>
      </x:c>
      <x:c r="C56" s="7" t="str">
        <x:v>随机配草</x:v>
      </x:c>
      <x:c r="D56" s="7" t="str">
        <x:v>拍颜色、新鲜度、包装到货状态</x:v>
      </x:c>
      <x:c r="E56" s="7" t="str">
        <x:v>SKU图纯图不加字，不做排版</x:v>
      </x:c>
      <x:c r="F56" s="7" t="str">
        <x:v>主图看真实状态；SKU图纯图不加字；详情前部解释规格和损耗</x:v>
      </x:c>
      <x:c r="G56" s="7" t="str">
        <x:v>中</x:v>
      </x:c>
      <x:c r="H56" s="8" t="str">
        <x:v>待拍</x:v>
      </x:c>
    </x:row>
    <x:row r="57">
      <x:c r="A57" s="6" t="str">
        <x:v>云南百合王新店样板</x:v>
      </x:c>
      <x:c r="B57" s="7" t="str">
        <x:v>其他花材</x:v>
      </x:c>
      <x:c r="C57" s="7" t="str">
        <x:v>随机康乃馨</x:v>
      </x:c>
      <x:c r="D57" s="7" t="str">
        <x:v>拍颜色、新鲜度、包装到货状态</x:v>
      </x:c>
      <x:c r="E57" s="7" t="str">
        <x:v>SKU图纯图不加字，不做排版</x:v>
      </x:c>
      <x:c r="F57" s="7" t="str">
        <x:v>主图看真实状态；SKU图纯图不加字；详情前部解释规格和损耗</x:v>
      </x:c>
      <x:c r="G57" s="7" t="str">
        <x:v>中</x:v>
      </x:c>
      <x:c r="H57" s="8" t="str">
        <x:v>待拍</x:v>
      </x:c>
    </x:row>
    <x:row r="58">
      <x:c r="A58" s="6" t="str">
        <x:v>云南百合王新店样板</x:v>
      </x:c>
      <x:c r="B58" s="7" t="str">
        <x:v>玫瑰/按支</x:v>
      </x:c>
      <x:c r="C58" s="7" t="str">
        <x:v>随机玫瑰</x:v>
      </x:c>
      <x:c r="D58" s="7" t="str">
        <x:v>拍颜色、新鲜度、包装到货状态</x:v>
      </x:c>
      <x:c r="E58" s="7" t="str">
        <x:v>SKU图纯图不加字，不做排版</x:v>
      </x:c>
      <x:c r="F58" s="7" t="str">
        <x:v>主图看颜色和新鲜度；SKU图纯图不加字；详情前部解释色差/运输</x:v>
      </x:c>
      <x:c r="G58" s="7" t="str">
        <x:v>高</x:v>
      </x:c>
      <x:c r="H58" s="8" t="str">
        <x:v>待拍</x:v>
      </x:c>
    </x:row>
    <x:row r="59">
      <x:c r="A59" s="9" t="str">
        <x:v>云南百合王新店样板</x:v>
      </x:c>
      <x:c r="B59" s="10" t="str">
        <x:v>玫瑰/按支</x:v>
      </x:c>
      <x:c r="C59" s="10" t="str">
        <x:v>随机多头玫瑰</x:v>
      </x:c>
      <x:c r="D59" s="10" t="str">
        <x:v>拍颜色、新鲜度、包装到货状态</x:v>
      </x:c>
      <x:c r="E59" s="10" t="str">
        <x:v>SKU图纯图不加字，不做排版</x:v>
      </x:c>
      <x:c r="F59" s="10" t="str">
        <x:v>主图看颜色和新鲜度；SKU图纯图不加字；详情前部解释色差/运输</x:v>
      </x:c>
      <x:c r="G59" s="10" t="str">
        <x:v>高</x:v>
      </x:c>
      <x:c r="H59" s="11" t="str">
        <x:v>待拍</x:v>
      </x:c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.559999465942383" hidden="0" customWidth="1"/>
    <x:col min="2" max="2" width="10.329999923706055" hidden="0" customWidth="1"/>
    <x:col min="3" max="3" width="15.109999656677246" hidden="0" customWidth="1"/>
    <x:col min="4" max="4" width="16.889999389648438" hidden="0" customWidth="1"/>
    <x:col min="5" max="5" width="20" hidden="0" customWidth="1"/>
    <x:col min="6" max="6" width="16.780000686645508" hidden="0" customWidth="1"/>
    <x:col min="7" max="7" width="16.780000686645508" hidden="0" customWidth="1"/>
  </x:cols>
  <x:sheetData>
    <x:row r="1">
      <x:c r="A1" s="3" t="str">
        <x:v>云南百合王新店样板｜推广起步规则</x:v>
      </x:c>
      <x:c r="B1" s="4"/>
      <x:c r="C1" s="4"/>
      <x:c r="D1" s="4"/>
      <x:c r="E1" s="4"/>
      <x:c r="F1" s="4"/>
      <x:c r="G1" s="5"/>
    </x:row>
    <x:row r="2">
      <x:c r="A2" s="6"/>
      <x:c r="B2" s="7"/>
      <x:c r="C2" s="7"/>
      <x:c r="D2" s="7"/>
      <x:c r="E2" s="7"/>
      <x:c r="F2" s="7"/>
      <x:c r="G2" s="8"/>
    </x:row>
    <x:row r="3">
      <x:c r="A3" s="41" t="str">
        <x:v>阶段</x:v>
      </x:c>
      <x:c r="B3" s="42" t="str">
        <x:v>目标</x:v>
      </x:c>
      <x:c r="C3" s="42" t="str">
        <x:v>ROI/动作</x:v>
      </x:c>
      <x:c r="D3" s="42" t="str">
        <x:v>每天价格动作</x:v>
      </x:c>
      <x:c r="E3" s="42" t="str">
        <x:v>观察指标</x:v>
      </x:c>
      <x:c r="F3" s="42" t="str">
        <x:v>停止条件</x:v>
      </x:c>
      <x:c r="G3" s="45" t="str">
        <x:v>备注</x:v>
      </x:c>
    </x:row>
    <x:row r="4">
      <x:c r="A4" s="6" t="str">
        <x:v>上架前</x:v>
      </x:c>
      <x:c r="B4" s="7" t="str">
        <x:v>价格不亏</x:v>
      </x:c>
      <x:c r="C4" s="7" t="str">
        <x:v>初始保本 ROI = 6</x:v>
      </x:c>
      <x:c r="D4" s="7" t="str">
        <x:v>不改</x:v>
      </x:c>
      <x:c r="E4" s="7" t="str">
        <x:v>保本价、库存、图片是否齐</x:v>
      </x:c>
      <x:c r="F4" s="7" t="str">
        <x:v>低于保本不发</x:v>
      </x:c>
      <x:c r="G4" s="8" t="str">
        <x:v>先用模板公式筛</x:v>
      </x:c>
    </x:row>
    <x:row r="5">
      <x:c r="A5" s="6" t="str">
        <x:v>第1天</x:v>
      </x:c>
      <x:c r="B5" s="7" t="str">
        <x:v>拿基础曝光</x:v>
      </x:c>
      <x:c r="C5" s="7" t="str">
        <x:v>小预算稳定成本推广</x:v>
      </x:c>
      <x:c r="D5" s="7" t="str">
        <x:v>不超过保本上浮 3%</x:v>
      </x:c>
      <x:c r="E5" s="7" t="str">
        <x:v>点击、收藏、加购</x:v>
      </x:c>
      <x:c r="F5" s="7" t="str">
        <x:v>点击差且无收藏</x:v>
      </x:c>
      <x:c r="G5" s="8" t="str">
        <x:v>先稳，不激进放量</x:v>
      </x:c>
    </x:row>
    <x:row r="6">
      <x:c r="A6" s="6" t="str">
        <x:v>第2-3天</x:v>
      </x:c>
      <x:c r="B6" s="7" t="str">
        <x:v>找可转化SKU</x:v>
      </x:c>
      <x:c r="C6" s="7" t="str">
        <x:v>只加表现好的链接</x:v>
      </x:c>
      <x:c r="D6" s="7" t="str">
        <x:v>每天最多上浮 3%-5%</x:v>
      </x:c>
      <x:c r="E6" s="7" t="str">
        <x:v>转化、退款咨询</x:v>
      </x:c>
      <x:c r="F6" s="7" t="str">
        <x:v>售后问题集中</x:v>
      </x:c>
      <x:c r="G6" s="8" t="str">
        <x:v>先修图和详情解释</x:v>
      </x:c>
    </x:row>
    <x:row r="7">
      <x:c r="A7" s="6" t="str">
        <x:v>第4-7天</x:v>
      </x:c>
      <x:c r="B7" s="7" t="str">
        <x:v>复制赢家</x:v>
      </x:c>
      <x:c r="C7" s="7" t="str">
        <x:v>同花材扩规格/扩店</x:v>
      </x:c>
      <x:c r="D7" s="7" t="str">
        <x:v>跟随飞书价复核</x:v>
      </x:c>
      <x:c r="E7" s="7" t="str">
        <x:v>成交、利润、退款</x:v>
      </x:c>
      <x:c r="F7" s="7" t="str">
        <x:v>飞书涨价导致低于保本</x:v>
      </x:c>
      <x:c r="G7" s="8" t="str">
        <x:v>必须同步后再调</x:v>
      </x:c>
    </x:row>
    <x:row r="8">
      <x:c r="A8" s="6" t="str">
        <x:v>日常</x:v>
      </x:c>
      <x:c r="B8" s="7" t="str">
        <x:v>防亏损</x:v>
      </x:c>
      <x:c r="C8" s="7" t="str">
        <x:v>同步飞书价格</x:v>
      </x:c>
      <x:c r="D8" s="7" t="str">
        <x:v>低于保本立刻停/改</x:v>
      </x:c>
      <x:c r="E8" s="7" t="str">
        <x:v>保本判断</x:v>
      </x:c>
      <x:c r="F8" s="7" t="str">
        <x:v>价格异常</x:v>
      </x:c>
      <x:c r="G8" s="8" t="str">
        <x:v>总控提醒优先处理</x:v>
      </x:c>
    </x:row>
    <x:row r="9">
      <x:c r="A9" s="6" t="str">
        <x:v>大促</x:v>
      </x:c>
      <x:c r="B9" s="7" t="str">
        <x:v>只放确定款</x:v>
      </x:c>
      <x:c r="C9" s="7" t="str">
        <x:v>ROI 不低于保本线</x:v>
      </x:c>
      <x:c r="D9" s="7" t="str">
        <x:v>不盲目降价</x:v>
      </x:c>
      <x:c r="E9" s="7" t="str">
        <x:v>转化和退款</x:v>
      </x:c>
      <x:c r="F9" s="7" t="str">
        <x:v>售后风险升高</x:v>
      </x:c>
      <x:c r="G9" s="8" t="str">
        <x:v>先保证供应</x:v>
      </x:c>
    </x:row>
    <x:row r="10">
      <x:c r="A10" s="9" t="str">
        <x:v>异常</x:v>
      </x:c>
      <x:c r="B10" s="10" t="str">
        <x:v>保护利润</x:v>
      </x:c>
      <x:c r="C10" s="10" t="str">
        <x:v>标记给总指挥</x:v>
      </x:c>
      <x:c r="D10" s="10" t="str">
        <x:v>暂停上架</x:v>
      </x:c>
      <x:c r="E10" s="10" t="str">
        <x:v>价格/规格/成本冲突</x:v>
      </x:c>
      <x:c r="F10" s="10" t="str">
        <x:v>无法判断</x:v>
      </x:c>
      <x:c r="G10" s="11" t="str">
        <x:v>不要自行合并冲突口径</x:v>
      </x:c>
    </x:row>
  </x:sheetData>
  <x:mergeCells>
    <x:mergeCell ref="A1:G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1.890000343322754" hidden="0" customWidth="1"/>
    <x:col min="2" max="2" width="7.78000020980835" hidden="0" customWidth="1"/>
    <x:col min="3" max="3" width="7" hidden="0" customWidth="1"/>
    <x:col min="4" max="4" width="8.670000076293945" hidden="0" customWidth="1"/>
    <x:col min="5" max="5" width="9.4399995803833" hidden="0" customWidth="1"/>
    <x:col min="6" max="6" width="15.670000076293945" hidden="0" customWidth="1"/>
  </x:cols>
  <x:sheetData>
    <x:row r="1">
      <x:c r="A1" s="20" t="str">
        <x:v>花材</x:v>
      </x:c>
      <x:c r="B1" s="21" t="str">
        <x:v>商品组</x:v>
      </x:c>
      <x:c r="C1" s="21" t="str">
        <x:v>报价数量</x:v>
      </x:c>
      <x:c r="D1" s="21" t="str">
        <x:v>今日拿货价</x:v>
      </x:c>
      <x:c r="E1" s="21" t="str">
        <x:v>单支/朵成本</x:v>
      </x:c>
      <x:c r="F1" s="22" t="str">
        <x:v>备注</x:v>
      </x:c>
    </x:row>
    <x:row r="2">
      <x:c r="A2" s="6" t="str">
        <x:v>白百合</x:v>
      </x:c>
      <x:c r="B2" s="7" t="str">
        <x:v>百合</x:v>
      </x:c>
      <x:c r="C2" s="7" t="n">
        <x:v>1</x:v>
      </x:c>
      <x:c r="D2" s="7" t="n">
        <x:v>0.6</x:v>
      </x:c>
      <x:c r="E2" s="7" t="n">
        <x:f>IFERROR(D2/C2,0)</x:f>
        <x:v>0.6</x:v>
      </x:c>
      <x:c r="F2" s="8" t="str"/>
    </x:row>
    <x:row r="3">
      <x:c r="A3" s="6" t="str">
        <x:v>黄百合</x:v>
      </x:c>
      <x:c r="B3" s="7" t="str">
        <x:v>百合</x:v>
      </x:c>
      <x:c r="C3" s="7" t="n">
        <x:v>1</x:v>
      </x:c>
      <x:c r="D3" s="7" t="n">
        <x:v>0.6</x:v>
      </x:c>
      <x:c r="E3" s="7" t="n">
        <x:f>IFERROR(D3/C3,0)</x:f>
        <x:v>0.6</x:v>
      </x:c>
      <x:c r="F3" s="8" t="str"/>
    </x:row>
    <x:row r="4">
      <x:c r="A4" s="6" t="str">
        <x:v>粉百合</x:v>
      </x:c>
      <x:c r="B4" s="7" t="str">
        <x:v>百合</x:v>
      </x:c>
      <x:c r="C4" s="7" t="n">
        <x:v>1</x:v>
      </x:c>
      <x:c r="D4" s="7" t="n">
        <x:v>0.6</x:v>
      </x:c>
      <x:c r="E4" s="7" t="n">
        <x:f>IFERROR(D4/C4,0)</x:f>
        <x:v>0.6</x:v>
      </x:c>
      <x:c r="F4" s="8" t="str"/>
    </x:row>
    <x:row r="5">
      <x:c r="A5" s="6" t="str">
        <x:v>红百合</x:v>
      </x:c>
      <x:c r="B5" s="7" t="str">
        <x:v>百合</x:v>
      </x:c>
      <x:c r="C5" s="7" t="n">
        <x:v>1</x:v>
      </x:c>
      <x:c r="D5" s="7" t="n">
        <x:v>0.6</x:v>
      </x:c>
      <x:c r="E5" s="7" t="n">
        <x:f>IFERROR(D5/C5,0)</x:f>
        <x:v>0.6</x:v>
      </x:c>
      <x:c r="F5" s="8" t="str"/>
    </x:row>
    <x:row r="6">
      <x:c r="A6" s="6" t="str">
        <x:v>随机百合</x:v>
      </x:c>
      <x:c r="B6" s="7" t="str">
        <x:v>百合</x:v>
      </x:c>
      <x:c r="C6" s="7" t="n">
        <x:v>1</x:v>
      </x:c>
      <x:c r="D6" s="7" t="n">
        <x:v>0.5</x:v>
      </x:c>
      <x:c r="E6" s="7" t="n">
        <x:f>IFERROR(D6/C6,0)</x:f>
        <x:v>0.5</x:v>
      </x:c>
      <x:c r="F6" s="8" t="str"/>
    </x:row>
    <x:row r="7">
      <x:c r="A7" s="6" t="str">
        <x:v>重瓣百合</x:v>
      </x:c>
      <x:c r="B7" s="7" t="str">
        <x:v>百合</x:v>
      </x:c>
      <x:c r="C7" s="7" t="n">
        <x:v>1</x:v>
      </x:c>
      <x:c r="D7" s="7" t="n">
        <x:v>1</x:v>
      </x:c>
      <x:c r="E7" s="7" t="n">
        <x:f>IFERROR(D7/C7,0)</x:f>
        <x:v>1</x:v>
      </x:c>
      <x:c r="F7" s="8" t="str"/>
    </x:row>
    <x:row r="8">
      <x:c r="A8" s="6" t="str">
        <x:v>单头百合</x:v>
      </x:c>
      <x:c r="B8" s="7" t="str">
        <x:v>百合</x:v>
      </x:c>
      <x:c r="C8" s="7" t="n">
        <x:v>1</x:v>
      </x:c>
      <x:c r="D8" s="7" t="n">
        <x:v>0.7</x:v>
      </x:c>
      <x:c r="E8" s="7" t="n">
        <x:f>IFERROR(D8/C8,0)</x:f>
        <x:v>0.7</x:v>
      </x:c>
      <x:c r="F8" s="8" t="str"/>
    </x:row>
    <x:row r="9">
      <x:c r="A9" s="6" t="str">
        <x:v>吸色单瓣</x:v>
      </x:c>
      <x:c r="B9" s="7" t="str">
        <x:v>其他花材</x:v>
      </x:c>
      <x:c r="C9" s="7" t="n">
        <x:v>1</x:v>
      </x:c>
      <x:c r="D9" s="7" t="n">
        <x:v>0.65</x:v>
      </x:c>
      <x:c r="E9" s="7" t="n">
        <x:f>IFERROR(D9/C9,0)</x:f>
        <x:v>0.65</x:v>
      </x:c>
      <x:c r="F9" s="8" t="str"/>
    </x:row>
    <x:row r="10">
      <x:c r="A10" s="6" t="str">
        <x:v>红玫瑰</x:v>
      </x:c>
      <x:c r="B10" s="7" t="str">
        <x:v>玫瑰/按支</x:v>
      </x:c>
      <x:c r="C10" s="7" t="n">
        <x:v>20</x:v>
      </x:c>
      <x:c r="D10" s="7" t="n">
        <x:v>7</x:v>
      </x:c>
      <x:c r="E10" s="7" t="n">
        <x:f>IFERROR(D10/C10,0)</x:f>
        <x:v>0.35</x:v>
      </x:c>
      <x:c r="F10" s="8" t="str"/>
    </x:row>
    <x:row r="11">
      <x:c r="A11" s="6" t="str">
        <x:v>戴安娜</x:v>
      </x:c>
      <x:c r="B11" s="7" t="str">
        <x:v>玫瑰/按支</x:v>
      </x:c>
      <x:c r="C11" s="7" t="n">
        <x:v>20</x:v>
      </x:c>
      <x:c r="D11" s="7" t="n">
        <x:v>9</x:v>
      </x:c>
      <x:c r="E11" s="7" t="n">
        <x:f>IFERROR(D11/C11,0)</x:f>
        <x:v>0.45</x:v>
      </x:c>
      <x:c r="F11" s="8" t="str"/>
    </x:row>
    <x:row r="12">
      <x:c r="A12" s="6" t="str">
        <x:v>猪小姐</x:v>
      </x:c>
      <x:c r="B12" s="7" t="str">
        <x:v>玫瑰/按支</x:v>
      </x:c>
      <x:c r="C12" s="7" t="n">
        <x:v>20</x:v>
      </x:c>
      <x:c r="D12" s="7" t="n">
        <x:v>8</x:v>
      </x:c>
      <x:c r="E12" s="7" t="n">
        <x:f>IFERROR(D12/C12,0)</x:f>
        <x:v>0.4</x:v>
      </x:c>
      <x:c r="F12" s="8" t="str"/>
    </x:row>
    <x:row r="13">
      <x:c r="A13" s="6" t="str">
        <x:v>卡布奇诺</x:v>
      </x:c>
      <x:c r="B13" s="7" t="str">
        <x:v>玫瑰/按支</x:v>
      </x:c>
      <x:c r="C13" s="7" t="n">
        <x:v>20</x:v>
      </x:c>
      <x:c r="D13" s="7" t="n">
        <x:v>5</x:v>
      </x:c>
      <x:c r="E13" s="7" t="n">
        <x:f>IFERROR(D13/C13,0)</x:f>
        <x:v>0.25</x:v>
      </x:c>
      <x:c r="F13" s="8" t="str"/>
    </x:row>
    <x:row r="14">
      <x:c r="A14" s="6" t="str">
        <x:v>艾莎</x:v>
      </x:c>
      <x:c r="B14" s="7" t="str">
        <x:v>玫瑰/按支</x:v>
      </x:c>
      <x:c r="C14" s="7" t="n">
        <x:v>20</x:v>
      </x:c>
      <x:c r="D14" s="7" t="n">
        <x:v>8</x:v>
      </x:c>
      <x:c r="E14" s="7" t="n">
        <x:f>IFERROR(D14/C14,0)</x:f>
        <x:v>0.4</x:v>
      </x:c>
      <x:c r="F14" s="8" t="str"/>
    </x:row>
    <x:row r="15">
      <x:c r="A15" s="6" t="str">
        <x:v>洛神</x:v>
      </x:c>
      <x:c r="B15" s="7" t="str">
        <x:v>玫瑰/按支</x:v>
      </x:c>
      <x:c r="C15" s="7" t="n">
        <x:v>20</x:v>
      </x:c>
      <x:c r="D15" s="7" t="n">
        <x:v>8</x:v>
      </x:c>
      <x:c r="E15" s="7" t="n">
        <x:f>IFERROR(D15/C15,0)</x:f>
        <x:v>0.4</x:v>
      </x:c>
      <x:c r="F15" s="8" t="str"/>
    </x:row>
    <x:row r="16">
      <x:c r="A16" s="6" t="str">
        <x:v>碎冰蓝</x:v>
      </x:c>
      <x:c r="B16" s="7" t="str">
        <x:v>玫瑰/按支</x:v>
      </x:c>
      <x:c r="C16" s="7" t="n">
        <x:v>20</x:v>
      </x:c>
      <x:c r="D16" s="7" t="n">
        <x:v>8</x:v>
      </x:c>
      <x:c r="E16" s="7" t="n">
        <x:f>IFERROR(D16/C16,0)</x:f>
        <x:v>0.4</x:v>
      </x:c>
      <x:c r="F16" s="8" t="str"/>
    </x:row>
    <x:row r="17">
      <x:c r="A17" s="6" t="str">
        <x:v>骄傲</x:v>
      </x:c>
      <x:c r="B17" s="7" t="str">
        <x:v>玫瑰/按支</x:v>
      </x:c>
      <x:c r="C17" s="7" t="n">
        <x:v>20</x:v>
      </x:c>
      <x:c r="D17" s="7" t="n">
        <x:v>8</x:v>
      </x:c>
      <x:c r="E17" s="7" t="n">
        <x:f>IFERROR(D17/C17,0)</x:f>
        <x:v>0.4</x:v>
      </x:c>
      <x:c r="F17" s="8" t="str"/>
    </x:row>
    <x:row r="18">
      <x:c r="A18" s="6" t="str">
        <x:v>金枝玉叶</x:v>
      </x:c>
      <x:c r="B18" s="7" t="str">
        <x:v>玫瑰/按支</x:v>
      </x:c>
      <x:c r="C18" s="7" t="n">
        <x:v>20</x:v>
      </x:c>
      <x:c r="D18" s="7" t="n">
        <x:v>9</x:v>
      </x:c>
      <x:c r="E18" s="7" t="n">
        <x:f>IFERROR(D18/C18,0)</x:f>
        <x:v>0.45</x:v>
      </x:c>
      <x:c r="F18" s="8" t="str"/>
    </x:row>
    <x:row r="19">
      <x:c r="A19" s="6" t="str">
        <x:v>香槟玫瑰</x:v>
      </x:c>
      <x:c r="B19" s="7" t="str">
        <x:v>玫瑰/按支</x:v>
      </x:c>
      <x:c r="C19" s="7" t="n">
        <x:v>20</x:v>
      </x:c>
      <x:c r="D19" s="7" t="n">
        <x:v>11</x:v>
      </x:c>
      <x:c r="E19" s="7" t="n">
        <x:f>IFERROR(D19/C19,0)</x:f>
        <x:v>0.55</x:v>
      </x:c>
      <x:c r="F19" s="8" t="str"/>
    </x:row>
    <x:row r="20">
      <x:c r="A20" s="6" t="str">
        <x:v>辉煌</x:v>
      </x:c>
      <x:c r="B20" s="7" t="str">
        <x:v>玫瑰/按支</x:v>
      </x:c>
      <x:c r="C20" s="7" t="n">
        <x:v>20</x:v>
      </x:c>
      <x:c r="D20" s="7" t="n">
        <x:v>12</x:v>
      </x:c>
      <x:c r="E20" s="7" t="n">
        <x:f>IFERROR(D20/C20,0)</x:f>
        <x:v>0.6</x:v>
      </x:c>
      <x:c r="F20" s="8" t="str"/>
    </x:row>
    <x:row r="21">
      <x:c r="A21" s="6" t="str">
        <x:v>马蹄莲（白）</x:v>
      </x:c>
      <x:c r="B21" s="7" t="str">
        <x:v>其他花材</x:v>
      </x:c>
      <x:c r="C21" s="7" t="n">
        <x:v>10</x:v>
      </x:c>
      <x:c r="D21" s="7" t="n">
        <x:v>4</x:v>
      </x:c>
      <x:c r="E21" s="7" t="n">
        <x:f>IFERROR(D21/C21,0)</x:f>
        <x:v>0.4</x:v>
      </x:c>
      <x:c r="F21" s="8" t="str"/>
    </x:row>
    <x:row r="22">
      <x:c r="A22" s="6" t="str">
        <x:v>马蹄莲（粉）</x:v>
      </x:c>
      <x:c r="B22" s="7" t="str">
        <x:v>其他花材</x:v>
      </x:c>
      <x:c r="C22" s="7" t="n">
        <x:v>5</x:v>
      </x:c>
      <x:c r="D22" s="7" t="n">
        <x:v>4</x:v>
      </x:c>
      <x:c r="E22" s="7" t="n">
        <x:f>IFERROR(D22/C22,0)</x:f>
        <x:v>0.8</x:v>
      </x:c>
      <x:c r="F22" s="8" t="str"/>
    </x:row>
    <x:row r="23">
      <x:c r="A23" s="6" t="str">
        <x:v>苏菲宝贝</x:v>
      </x:c>
      <x:c r="B23" s="7" t="str">
        <x:v>玫瑰/按支</x:v>
      </x:c>
      <x:c r="C23" s="7" t="n">
        <x:v>10</x:v>
      </x:c>
      <x:c r="D23" s="7" t="n">
        <x:v>4</x:v>
      </x:c>
      <x:c r="E23" s="7" t="n">
        <x:f>IFERROR(D23/C23,0)</x:f>
        <x:v>0.4</x:v>
      </x:c>
      <x:c r="F23" s="8" t="str"/>
    </x:row>
    <x:row r="24">
      <x:c r="A24" s="6" t="str">
        <x:v>橙色芭比</x:v>
      </x:c>
      <x:c r="B24" s="7" t="str">
        <x:v>玫瑰/按支</x:v>
      </x:c>
      <x:c r="C24" s="7" t="n">
        <x:v>10</x:v>
      </x:c>
      <x:c r="D24" s="7" t="n">
        <x:v>8</x:v>
      </x:c>
      <x:c r="E24" s="7" t="n">
        <x:f>IFERROR(D24/C24,0)</x:f>
        <x:v>0.8</x:v>
      </x:c>
      <x:c r="F24" s="8" t="str"/>
    </x:row>
    <x:row r="25">
      <x:c r="A25" s="6" t="str">
        <x:v>折射</x:v>
      </x:c>
      <x:c r="B25" s="7" t="str">
        <x:v>玫瑰/按支</x:v>
      </x:c>
      <x:c r="C25" s="7" t="n">
        <x:v>10</x:v>
      </x:c>
      <x:c r="D25" s="7" t="n">
        <x:v>6</x:v>
      </x:c>
      <x:c r="E25" s="7" t="n">
        <x:f>IFERROR(D25/C25,0)</x:f>
        <x:v>0.6</x:v>
      </x:c>
      <x:c r="F25" s="8" t="str"/>
    </x:row>
    <x:row r="26">
      <x:c r="A26" s="6" t="str">
        <x:v>睡莲（紫）</x:v>
      </x:c>
      <x:c r="B26" s="7" t="str">
        <x:v>其他花材</x:v>
      </x:c>
      <x:c r="C26" s="7" t="n">
        <x:v>10</x:v>
      </x:c>
      <x:c r="D26" s="7" t="n">
        <x:v>4</x:v>
      </x:c>
      <x:c r="E26" s="7" t="n">
        <x:f>IFERROR(D26/C26,0)</x:f>
        <x:v>0.4</x:v>
      </x:c>
      <x:c r="F26" s="8" t="str"/>
    </x:row>
    <x:row r="27">
      <x:c r="A27" s="6" t="str">
        <x:v>睡莲（粉）</x:v>
      </x:c>
      <x:c r="B27" s="7" t="str">
        <x:v>其他花材</x:v>
      </x:c>
      <x:c r="C27" s="7" t="n">
        <x:v>10</x:v>
      </x:c>
      <x:c r="D27" s="7" t="n">
        <x:v>8</x:v>
      </x:c>
      <x:c r="E27" s="7" t="n">
        <x:f>IFERROR(D27/C27,0)</x:f>
        <x:v>0.8</x:v>
      </x:c>
      <x:c r="F27" s="8" t="str"/>
    </x:row>
    <x:row r="28">
      <x:c r="A28" s="6" t="str">
        <x:v>多头粉康</x:v>
      </x:c>
      <x:c r="B28" s="7" t="str">
        <x:v>其他花材</x:v>
      </x:c>
      <x:c r="C28" s="7" t="n">
        <x:v>10</x:v>
      </x:c>
      <x:c r="D28" s="7" t="n">
        <x:v>13</x:v>
      </x:c>
      <x:c r="E28" s="7" t="n">
        <x:f>IFERROR(D28/C28,0)</x:f>
        <x:v>1.3</x:v>
      </x:c>
      <x:c r="F28" s="8" t="str"/>
    </x:row>
    <x:row r="29">
      <x:c r="A29" s="6" t="str">
        <x:v>小雏菊</x:v>
      </x:c>
      <x:c r="B29" s="7" t="str">
        <x:v>其他花材</x:v>
      </x:c>
      <x:c r="C29" s="7" t="n">
        <x:v>10</x:v>
      </x:c>
      <x:c r="D29" s="7" t="n">
        <x:v>8</x:v>
      </x:c>
      <x:c r="E29" s="7" t="n">
        <x:f>IFERROR(D29/C29,0)</x:f>
        <x:v>0.8</x:v>
      </x:c>
      <x:c r="F29" s="8" t="str"/>
    </x:row>
    <x:row r="30">
      <x:c r="A30" s="6" t="str">
        <x:v>红豆</x:v>
      </x:c>
      <x:c r="B30" s="7" t="str">
        <x:v>其他花材</x:v>
      </x:c>
      <x:c r="C30" s="7" t="n">
        <x:v>10</x:v>
      </x:c>
      <x:c r="D30" s="7" t="n">
        <x:v>9</x:v>
      </x:c>
      <x:c r="E30" s="7" t="n">
        <x:f>IFERROR(D30/C30,0)</x:f>
        <x:v>0.9</x:v>
      </x:c>
      <x:c r="F30" s="8" t="str"/>
    </x:row>
    <x:row r="31">
      <x:c r="A31" s="6" t="str">
        <x:v>黄莺草</x:v>
      </x:c>
      <x:c r="B31" s="7" t="str">
        <x:v>其他花材</x:v>
      </x:c>
      <x:c r="C31" s="7" t="n">
        <x:v>10</x:v>
      </x:c>
      <x:c r="D31" s="7" t="n">
        <x:v>1.5</x:v>
      </x:c>
      <x:c r="E31" s="7" t="n">
        <x:f>IFERROR(D31/C31,0)</x:f>
        <x:v>0.15</x:v>
      </x:c>
      <x:c r="F31" s="8" t="str"/>
    </x:row>
    <x:row r="32">
      <x:c r="A32" s="6" t="str">
        <x:v>尤加利</x:v>
      </x:c>
      <x:c r="B32" s="7" t="str">
        <x:v>其他花材</x:v>
      </x:c>
      <x:c r="C32" s="7" t="n">
        <x:v>10</x:v>
      </x:c>
      <x:c r="D32" s="7" t="n">
        <x:v>1.5</x:v>
      </x:c>
      <x:c r="E32" s="7" t="n">
        <x:f>IFERROR(D32/C32,0)</x:f>
        <x:v>0.15</x:v>
      </x:c>
      <x:c r="F32" s="8" t="str"/>
    </x:row>
    <x:row r="33">
      <x:c r="A33" s="6" t="str">
        <x:v>绿毛球</x:v>
      </x:c>
      <x:c r="B33" s="7" t="str">
        <x:v>其他花材</x:v>
      </x:c>
      <x:c r="C33" s="7" t="n">
        <x:v>10</x:v>
      </x:c>
      <x:c r="D33" s="7" t="n">
        <x:v>4.5</x:v>
      </x:c>
      <x:c r="E33" s="7" t="n">
        <x:f>IFERROR(D33/C33,0)</x:f>
        <x:v>0.45</x:v>
      </x:c>
      <x:c r="F33" s="8" t="str"/>
    </x:row>
    <x:row r="34">
      <x:c r="A34" s="6" t="str">
        <x:v>洋甘菊</x:v>
      </x:c>
      <x:c r="B34" s="7" t="str">
        <x:v>其他花材</x:v>
      </x:c>
      <x:c r="C34" s="7" t="n">
        <x:v>5</x:v>
      </x:c>
      <x:c r="D34" s="7" t="n">
        <x:v>4</x:v>
      </x:c>
      <x:c r="E34" s="7" t="n">
        <x:f>IFERROR(D34/C34,0)</x:f>
        <x:v>0.8</x:v>
      </x:c>
      <x:c r="F34" s="8" t="str">
        <x:v>约5支   250g</x:v>
      </x:c>
    </x:row>
    <x:row r="35">
      <x:c r="A35" s="6" t="str">
        <x:v>向日葵</x:v>
      </x:c>
      <x:c r="B35" s="7" t="str">
        <x:v>其他花材</x:v>
      </x:c>
      <x:c r="C35" s="7" t="n">
        <x:v>1</x:v>
      </x:c>
      <x:c r="D35" s="7" t="n">
        <x:v>0.5</x:v>
      </x:c>
      <x:c r="E35" s="7" t="n">
        <x:f>IFERROR(D35/C35,0)</x:f>
        <x:v>0.5</x:v>
      </x:c>
      <x:c r="F35" s="8" t="str"/>
    </x:row>
    <x:row r="36">
      <x:c r="A36" s="6" t="str">
        <x:v>单头野马康乃馨</x:v>
      </x:c>
      <x:c r="B36" s="7" t="str">
        <x:v>其他花材</x:v>
      </x:c>
      <x:c r="C36" s="7" t="n">
        <x:v>10</x:v>
      </x:c>
      <x:c r="D36" s="7" t="n">
        <x:v>11</x:v>
      </x:c>
      <x:c r="E36" s="7" t="n">
        <x:f>IFERROR(D36/C36,0)</x:f>
        <x:v>1.1</x:v>
      </x:c>
      <x:c r="F36" s="8" t="str"/>
    </x:row>
    <x:row r="37">
      <x:c r="A37" s="6" t="str">
        <x:v>单头红康乃馨</x:v>
      </x:c>
      <x:c r="B37" s="7" t="str">
        <x:v>其他花材</x:v>
      </x:c>
      <x:c r="C37" s="7" t="n">
        <x:v>10</x:v>
      </x:c>
      <x:c r="D37" s="7" t="n">
        <x:v>12</x:v>
      </x:c>
      <x:c r="E37" s="7" t="n">
        <x:f>IFERROR(D37/C37,0)</x:f>
        <x:v>1.2</x:v>
      </x:c>
      <x:c r="F37" s="8" t="str"/>
    </x:row>
    <x:row r="38">
      <x:c r="A38" s="6" t="str">
        <x:v>单头粉康乃馨</x:v>
      </x:c>
      <x:c r="B38" s="7" t="str">
        <x:v>其他花材</x:v>
      </x:c>
      <x:c r="C38" s="7" t="n">
        <x:v>10</x:v>
      </x:c>
      <x:c r="D38" s="7" t="n">
        <x:v>17</x:v>
      </x:c>
      <x:c r="E38" s="7" t="n">
        <x:f>IFERROR(D38/C38,0)</x:f>
        <x:v>1.7</x:v>
      </x:c>
      <x:c r="F38" s="8" t="str"/>
    </x:row>
    <x:row r="39">
      <x:c r="A39" s="6" t="str">
        <x:v>单头桃红康乃馨</x:v>
      </x:c>
      <x:c r="B39" s="7" t="str">
        <x:v>其他花材</x:v>
      </x:c>
      <x:c r="C39" s="7" t="n">
        <x:v>10</x:v>
      </x:c>
      <x:c r="D39" s="7" t="n">
        <x:v>0</x:v>
      </x:c>
      <x:c r="E39" s="7" t="n">
        <x:f>IFERROR(D39/C39,0)</x:f>
        <x:v>0</x:v>
      </x:c>
      <x:c r="F39" s="8" t="str"/>
    </x:row>
    <x:row r="40">
      <x:c r="A40" s="6" t="str">
        <x:v>单头绿康乃馨</x:v>
      </x:c>
      <x:c r="B40" s="7" t="str">
        <x:v>其他花材</x:v>
      </x:c>
      <x:c r="C40" s="7" t="n">
        <x:v>10</x:v>
      </x:c>
      <x:c r="D40" s="7" t="n">
        <x:v>17</x:v>
      </x:c>
      <x:c r="E40" s="7" t="n">
        <x:f>IFERROR(D40/C40,0)</x:f>
        <x:v>1.7</x:v>
      </x:c>
      <x:c r="F40" s="8" t="str"/>
    </x:row>
    <x:row r="41">
      <x:c r="A41" s="6" t="str">
        <x:v>单头黄康乃馨</x:v>
      </x:c>
      <x:c r="B41" s="7" t="str">
        <x:v>其他花材</x:v>
      </x:c>
      <x:c r="C41" s="7" t="n">
        <x:v>10</x:v>
      </x:c>
      <x:c r="D41" s="7" t="n">
        <x:v>12</x:v>
      </x:c>
      <x:c r="E41" s="7" t="n">
        <x:f>IFERROR(D41/C41,0)</x:f>
        <x:v>1.2</x:v>
      </x:c>
      <x:c r="F41" s="8" t="str"/>
    </x:row>
    <x:row r="42">
      <x:c r="A42" s="6" t="str">
        <x:v>单头紫康乃馨</x:v>
      </x:c>
      <x:c r="B42" s="7" t="str">
        <x:v>其他花材</x:v>
      </x:c>
      <x:c r="C42" s="7" t="n">
        <x:v>10</x:v>
      </x:c>
      <x:c r="D42" s="7" t="n">
        <x:v>0</x:v>
      </x:c>
      <x:c r="E42" s="7" t="n">
        <x:f>IFERROR(D42/C42,0)</x:f>
        <x:v>0</x:v>
      </x:c>
      <x:c r="F42" s="8" t="str"/>
    </x:row>
    <x:row r="43">
      <x:c r="A43" s="6" t="str">
        <x:v>单头紫边康乃馨</x:v>
      </x:c>
      <x:c r="B43" s="7" t="str">
        <x:v>其他花材</x:v>
      </x:c>
      <x:c r="C43" s="7" t="n">
        <x:v>10</x:v>
      </x:c>
      <x:c r="D43" s="7" t="n">
        <x:v>0</x:v>
      </x:c>
      <x:c r="E43" s="7" t="n">
        <x:f>IFERROR(D43/C43,0)</x:f>
        <x:v>0</x:v>
      </x:c>
      <x:c r="F43" s="8" t="str"/>
    </x:row>
    <x:row r="44">
      <x:c r="A44" s="6" t="str">
        <x:v>单头狂欢康乃馨</x:v>
      </x:c>
      <x:c r="B44" s="7" t="str">
        <x:v>其他花材</x:v>
      </x:c>
      <x:c r="C44" s="7" t="n">
        <x:v>10</x:v>
      </x:c>
      <x:c r="D44" s="7" t="n">
        <x:v>12</x:v>
      </x:c>
      <x:c r="E44" s="7" t="n">
        <x:f>IFERROR(D44/C44,0)</x:f>
        <x:v>1.2</x:v>
      </x:c>
      <x:c r="F44" s="8" t="str"/>
    </x:row>
    <x:row r="45">
      <x:c r="A45" s="6" t="str">
        <x:v>白色洋桔梗</x:v>
      </x:c>
      <x:c r="B45" s="7" t="str">
        <x:v>其他花材</x:v>
      </x:c>
      <x:c r="C45" s="7" t="n">
        <x:v>10</x:v>
      </x:c>
      <x:c r="D45" s="7" t="n">
        <x:v>7</x:v>
      </x:c>
      <x:c r="E45" s="7" t="n">
        <x:f>IFERROR(D45/C45,0)</x:f>
        <x:v>0.7</x:v>
      </x:c>
      <x:c r="F45" s="8" t="str">
        <x:v>洋桔梗按克重采购 </x:v>
      </x:c>
    </x:row>
    <x:row r="46">
      <x:c r="A46" s="6" t="str">
        <x:v>粉色洋桔梗</x:v>
      </x:c>
      <x:c r="B46" s="7" t="str">
        <x:v>其他花材</x:v>
      </x:c>
      <x:c r="C46" s="7" t="n">
        <x:v>10</x:v>
      </x:c>
      <x:c r="D46" s="7" t="n">
        <x:v>8</x:v>
      </x:c>
      <x:c r="E46" s="7" t="n">
        <x:f>IFERROR(D46/C46,0)</x:f>
        <x:v>0.8</x:v>
      </x:c>
      <x:c r="F46" s="8" t="str">
        <x:v>800g折算为10枝</x:v>
      </x:c>
    </x:row>
    <x:row r="47">
      <x:c r="A47" s="6" t="str">
        <x:v>绿色洋桔梗</x:v>
      </x:c>
      <x:c r="B47" s="7" t="str">
        <x:v>其他花材</x:v>
      </x:c>
      <x:c r="C47" s="7" t="n">
        <x:v>10</x:v>
      </x:c>
      <x:c r="D47" s="7" t="n">
        <x:v>8</x:v>
      </x:c>
      <x:c r="E47" s="7" t="n">
        <x:f>IFERROR(D47/C47,0)</x:f>
        <x:v>0.8</x:v>
      </x:c>
      <x:c r="F47" s="8" t="str">
        <x:v>具体填写以克重为主 </x:v>
      </x:c>
    </x:row>
    <x:row r="48">
      <x:c r="A48" s="6" t="str">
        <x:v>紫色洋桔梗</x:v>
      </x:c>
      <x:c r="B48" s="7" t="str">
        <x:v>其他花材</x:v>
      </x:c>
      <x:c r="C48" s="7" t="n">
        <x:v>10</x:v>
      </x:c>
      <x:c r="D48" s="7" t="n">
        <x:v>14</x:v>
      </x:c>
      <x:c r="E48" s="7" t="n">
        <x:f>IFERROR(D48/C48,0)</x:f>
        <x:v>1.4</x:v>
      </x:c>
      <x:c r="F48" s="8" t="str"/>
    </x:row>
    <x:row r="49">
      <x:c r="A49" s="6" t="str">
        <x:v>紫边洋桔梗</x:v>
      </x:c>
      <x:c r="B49" s="7" t="str">
        <x:v>其他花材</x:v>
      </x:c>
      <x:c r="C49" s="7" t="n">
        <x:v>10</x:v>
      </x:c>
      <x:c r="D49" s="7" t="n">
        <x:v>10</x:v>
      </x:c>
      <x:c r="E49" s="7" t="n">
        <x:f>IFERROR(D49/C49,0)</x:f>
        <x:v>1</x:v>
      </x:c>
      <x:c r="F49" s="8" t="str"/>
    </x:row>
    <x:row r="50">
      <x:c r="A50" s="6" t="str">
        <x:v>香槟洋桔梗</x:v>
      </x:c>
      <x:c r="B50" s="7" t="str">
        <x:v>玫瑰/按支</x:v>
      </x:c>
      <x:c r="C50" s="7" t="n">
        <x:v>10</x:v>
      </x:c>
      <x:c r="D50" s="7" t="n">
        <x:v>11</x:v>
      </x:c>
      <x:c r="E50" s="7" t="n">
        <x:f>IFERROR(D50/C50,0)</x:f>
        <x:v>1.1</x:v>
      </x:c>
      <x:c r="F50" s="8" t="str"/>
    </x:row>
    <x:row r="51">
      <x:c r="A51" s="6" t="str">
        <x:v>阳光粉洋桔梗</x:v>
      </x:c>
      <x:c r="B51" s="7" t="str">
        <x:v>其他花材</x:v>
      </x:c>
      <x:c r="C51" s="7" t="n">
        <x:v>10</x:v>
      </x:c>
      <x:c r="D51" s="7" t="n">
        <x:v>10</x:v>
      </x:c>
      <x:c r="E51" s="7" t="n">
        <x:f>IFERROR(D51/C51,0)</x:f>
        <x:v>1</x:v>
      </x:c>
      <x:c r="F51" s="8" t="str"/>
    </x:row>
    <x:row r="52">
      <x:c r="A52" s="6" t="str">
        <x:v>冰淇淋洋桔梗</x:v>
      </x:c>
      <x:c r="B52" s="7" t="str">
        <x:v>其他花材</x:v>
      </x:c>
      <x:c r="C52" s="7" t="n">
        <x:v>10</x:v>
      </x:c>
      <x:c r="D52" s="7" t="n">
        <x:v>16</x:v>
      </x:c>
      <x:c r="E52" s="7" t="n">
        <x:f>IFERROR(D52/C52,0)</x:f>
        <x:v>1.6</x:v>
      </x:c>
      <x:c r="F52" s="8" t="str"/>
    </x:row>
    <x:row r="53">
      <x:c r="A53" s="6" t="str">
        <x:v>碎冰蓝洋桔梗</x:v>
      </x:c>
      <x:c r="B53" s="7" t="str">
        <x:v>玫瑰/按支</x:v>
      </x:c>
      <x:c r="C53" s="7" t="n">
        <x:v>10</x:v>
      </x:c>
      <x:c r="D53" s="7" t="n">
        <x:v>8</x:v>
      </x:c>
      <x:c r="E53" s="7" t="n">
        <x:f>IFERROR(D53/C53,0)</x:f>
        <x:v>0.8</x:v>
      </x:c>
      <x:c r="F53" s="8" t="str"/>
    </x:row>
    <x:row r="54">
      <x:c r="A54" s="6" t="str">
        <x:v>随机配草</x:v>
      </x:c>
      <x:c r="B54" s="7" t="str">
        <x:v>其他花材</x:v>
      </x:c>
      <x:c r="C54" s="7" t="n">
        <x:v>5</x:v>
      </x:c>
      <x:c r="D54" s="7" t="n">
        <x:v>3</x:v>
      </x:c>
      <x:c r="E54" s="7" t="n">
        <x:f>IFERROR(D54/C54,0)</x:f>
        <x:v>0.6</x:v>
      </x:c>
      <x:c r="F54" s="8" t="str"/>
    </x:row>
    <x:row r="55">
      <x:c r="A55" s="6" t="str">
        <x:v>随机康乃馨</x:v>
      </x:c>
      <x:c r="B55" s="7" t="str">
        <x:v>其他花材</x:v>
      </x:c>
      <x:c r="C55" s="7" t="n">
        <x:v>1</x:v>
      </x:c>
      <x:c r="D55" s="7" t="n">
        <x:v>0.3</x:v>
      </x:c>
      <x:c r="E55" s="7" t="n">
        <x:f>IFERROR(D55/C55,0)</x:f>
        <x:v>0.3</x:v>
      </x:c>
      <x:c r="F55" s="8" t="str"/>
    </x:row>
    <x:row r="56">
      <x:c r="A56" s="6" t="str">
        <x:v>随机玫瑰</x:v>
      </x:c>
      <x:c r="B56" s="7" t="str">
        <x:v>玫瑰/按支</x:v>
      </x:c>
      <x:c r="C56" s="7" t="n">
        <x:v>1</x:v>
      </x:c>
      <x:c r="D56" s="7" t="n">
        <x:v>0.6</x:v>
      </x:c>
      <x:c r="E56" s="7" t="n">
        <x:f>IFERROR(D56/C56,0)</x:f>
        <x:v>0.6</x:v>
      </x:c>
      <x:c r="F56" s="8" t="str"/>
    </x:row>
    <x:row r="57">
      <x:c r="A57" s="9" t="str">
        <x:v>随机多头玫瑰</x:v>
      </x:c>
      <x:c r="B57" s="10" t="str">
        <x:v>玫瑰/按支</x:v>
      </x:c>
      <x:c r="C57" s="10" t="n">
        <x:v>1</x:v>
      </x:c>
      <x:c r="D57" s="10" t="n">
        <x:v>0.5</x:v>
      </x:c>
      <x:c r="E57" s="10" t="n">
        <x:f>IFERROR(D57/C57,0)</x:f>
        <x:v>0.5</x:v>
      </x:c>
      <x:c r="F57" s="11" t="str"/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hidden="0" customWidth="1"/>
    <x:col min="2" max="2" width="18" hidden="0" customWidth="1"/>
    <x:col min="3" max="3" width="23.329999923706055" hidden="0" customWidth="1"/>
    <x:col min="4" max="4" width="24.670000076293945" hidden="0" customWidth="1"/>
    <x:col min="5" max="5" width="3.7799999713897705" hidden="0" customWidth="1"/>
  </x:cols>
  <x:sheetData>
    <x:row r="1">
      <x:c r="A1" s="20" t="str">
        <x:v>检查项</x:v>
      </x:c>
      <x:c r="B1" s="21" t="str">
        <x:v>当前结果</x:v>
      </x:c>
      <x:c r="C1" s="21" t="str">
        <x:v>处理建议</x:v>
      </x:c>
      <x:c r="D1" s="21" t="str">
        <x:v>口径</x:v>
      </x:c>
      <x:c r="E1" s="22" t="str">
        <x:v>状态</x:v>
      </x:c>
    </x:row>
    <x:row r="2">
      <x:c r="A2" s="6" t="str">
        <x:v>飞书报价条数</x:v>
      </x:c>
      <x:c r="B2" s="7" t="n">
        <x:v>56</x:v>
      </x:c>
      <x:c r="C2" s="7" t="str">
        <x:v>应等于飞书每日报价有效花材数</x:v>
      </x:c>
      <x:c r="D2" s="7" t="str">
        <x:v>飞书当前表</x:v>
      </x:c>
      <x:c r="E2" s="8" t="str">
        <x:v>自动</x:v>
      </x:c>
    </x:row>
    <x:row r="3">
      <x:c r="A3" s="6" t="str">
        <x:v>新店SKU行数</x:v>
      </x:c>
      <x:c r="B3" s="7" t="n">
        <x:v>157</x:v>
      </x:c>
      <x:c r="C3" s="7" t="str">
        <x:v>行数异常时先查规格规则</x:v>
      </x:c>
      <x:c r="D3" s="7" t="str">
        <x:v>百合4档；玫瑰2档；其他默认3档</x:v>
      </x:c>
      <x:c r="E3" s="8" t="str">
        <x:v>自动</x:v>
      </x:c>
    </x:row>
    <x:row r="4">
      <x:c r="A4" s="6" t="str">
        <x:v>缺价格花材数</x:v>
      </x:c>
      <x:c r="B4" s="7" t="n">
        <x:f>COUNTIF('SKU上架模板'!H5:H161,0)</x:f>
        <x:v>9</x:v>
      </x:c>
      <x:c r="C4" s="7" t="str">
        <x:v>大于0时先同步飞书或补报价</x:v>
      </x:c>
      <x:c r="D4" s="7" t="str">
        <x:v>今日拿货价不能为空</x:v>
      </x:c>
      <x:c r="E4" s="8" t="str">
        <x:v>公式</x:v>
      </x:c>
    </x:row>
    <x:row r="5">
      <x:c r="A5" s="6" t="str">
        <x:v>低于保本SKU数</x:v>
      </x:c>
      <x:c r="B5" s="7" t="n">
        <x:f>COUNTIF('SKU上架模板'!S5:S161,"低于保本")</x:f>
        <x:v>0</x:v>
      </x:c>
      <x:c r="C5" s="7" t="str">
        <x:v>大于0时不要直接上架</x:v>
      </x:c>
      <x:c r="D5" s="7" t="str">
        <x:v>活动建议价 &gt;= 保本成交价</x:v>
      </x:c>
      <x:c r="E5" s="8" t="str">
        <x:v>公式</x:v>
      </x:c>
    </x:row>
    <x:row r="6">
      <x:c r="A6" s="6" t="str">
        <x:v>库存默认</x:v>
      </x:c>
      <x:c r="B6" s="7" t="n">
        <x:v>10000</x:v>
      </x:c>
      <x:c r="C6" s="7" t="str">
        <x:v>新链接SKU库存至少10000起</x:v>
      </x:c>
      <x:c r="D6" s="7" t="str">
        <x:v>店铺运营默认</x:v>
      </x:c>
      <x:c r="E6" s="8" t="str">
        <x:v>锁定</x:v>
      </x:c>
    </x:row>
    <x:row r="7">
      <x:c r="A7" s="6" t="str">
        <x:v>ROI默认</x:v>
      </x:c>
      <x:c r="B7" s="7" t="n">
        <x:v>6</x:v>
      </x:c>
      <x:c r="C7" s="7" t="str">
        <x:v>新链接初始保本ROI设6</x:v>
      </x:c>
      <x:c r="D7" s="7" t="str">
        <x:v>推广起步默认</x:v>
      </x:c>
      <x:c r="E7" s="8" t="str">
        <x:v>锁定</x:v>
      </x:c>
    </x:row>
    <x:row r="8">
      <x:c r="A8" s="6" t="str">
        <x:v>价格公式</x:v>
      </x:c>
      <x:c r="B8" s="7" t="str">
        <x:v>总成本/0.704</x:v>
      </x:c>
      <x:c r="C8" s="7" t="str">
        <x:v>不要手改公式列</x:v>
      </x:c>
      <x:c r="D8" s="7" t="str">
        <x:v>保本成交价 = 总成本 / 0.704</x:v>
      </x:c>
      <x:c r="E8" s="8" t="str">
        <x:v>锁定</x:v>
      </x:c>
    </x:row>
    <x:row r="9">
      <x:c r="A9" s="6" t="str">
        <x:v>图片规则</x:v>
      </x:c>
      <x:c r="B9" s="7" t="str">
        <x:v>SKU图不加字</x:v>
      </x:c>
      <x:c r="C9" s="7" t="str">
        <x:v>解释问题的图片放前</x:v>
      </x:c>
      <x:c r="D9" s="7" t="str">
        <x:v>图文执行口径</x:v>
      </x:c>
      <x:c r="E9" s="8" t="str">
        <x:v>锁定</x:v>
      </x:c>
    </x:row>
    <x:row r="10">
      <x:c r="A10" s="9" t="str">
        <x:v>同步时间</x:v>
      </x:c>
      <x:c r="B10" s="10" t="str">
        <x:v>2026-06-29T20:09:55</x:v>
      </x:c>
      <x:c r="C10" s="10" t="str">
        <x:v>飞书改价后重新同步/重新生成</x:v>
      </x:c>
      <x:c r="D10" s="10" t="str">
        <x:v>最后同步时间</x:v>
      </x:c>
      <x:c r="E10" s="11" t="str">
        <x:v>提醒</x:v>
      </x:c>
    </x:row>
  </x:sheetData>
  <x:pageMargins left="0.7" right="0.7" top="0.75" bottom="0.75" header="0.3" footer="0.3"/>
</x:worksheet>
</file>