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ccb69dee7147c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批量上架表" sheetId="1" r:id="R273557640a1544b0"/>
    <x:sheet xmlns:r="http://schemas.openxmlformats.org/officeDocument/2006/relationships" name="飞书报价源" sheetId="2" r:id="Raba8ee9c58f048d9"/>
    <x:sheet xmlns:r="http://schemas.openxmlformats.org/officeDocument/2006/relationships" name="异常检查" sheetId="3" r:id="Rdc824f24940f401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"/>
    <x:numFmt numFmtId="201" formatCode="0"/>
  </x:numFmts>
  <x:fonts count="6">
    <x:font>
      <x:sz val="11"/>
      <x:name val="Carlito"/>
    </x:font>
    <x:font>
      <x:sz val="11"/>
      <x:name val="PingFang SC"/>
    </x:font>
    <x:font>
      <x:sz val="11"/>
      <x:color rgb="FFFFFFFF"/>
      <x:name val="PingFang SC"/>
    </x:font>
    <x:font>
      <x:b/>
      <x:sz val="11"/>
      <x:color rgb="FFFFFFFF"/>
      <x:name val="PingFang SC"/>
    </x:font>
    <x:font>
      <x:b/>
      <x:sz val="16"/>
      <x:color rgb="FFFFFFFF"/>
      <x:name val="PingFang SC"/>
    </x:font>
    <x:font>
      <x:b/>
      <x:sz val="11"/>
      <x:name val="PingFang SC"/>
    </x:font>
  </x:fonts>
  <x:fills count="7">
    <x:fill>
      <x:patternFill patternType="none"/>
    </x:fill>
    <x:fill>
      <x:patternFill patternType="gray125"/>
    </x:fill>
    <x:fill>
      <x:patternFill patternType="solid">
        <x:fgColor rgb="FF2D241D"/>
      </x:patternFill>
    </x:fill>
    <x:fill>
      <x:patternFill patternType="solid">
        <x:fgColor rgb="FFFFF7ED"/>
      </x:patternFill>
    </x:fill>
    <x:fill>
      <x:patternFill patternType="solid">
        <x:fgColor rgb="FFB74E32"/>
      </x:patternFill>
    </x:fill>
    <x:fill>
      <x:patternFill patternType="solid">
        <x:fgColor rgb="FFFFF3C4"/>
      </x:patternFill>
    </x:fill>
    <x:fill>
      <x:patternFill patternType="solid">
        <x:fgColor rgb="FF2F7D4C"/>
      </x:patternFill>
    </x:fill>
  </x:fills>
  <x:borders count="10">
    <x:border/>
    <x:border>
      <x:right style="thin">
        <x:color rgb="FFE2D8C8"/>
      </x:right>
      <x:bottom style="thin">
        <x:color rgb="FFE2D8C8"/>
      </x:bottom>
    </x:border>
    <x:border>
      <x:left style="thin">
        <x:color rgb="FFE2D8C8"/>
      </x:left>
      <x:right style="thin">
        <x:color rgb="FFE2D8C8"/>
      </x:right>
      <x:bottom style="thin">
        <x:color rgb="FFE2D8C8"/>
      </x:bottom>
    </x:border>
    <x:border>
      <x:left style="thin">
        <x:color rgb="FFE2D8C8"/>
      </x:left>
      <x:bottom style="thin">
        <x:color rgb="FFE2D8C8"/>
      </x:bottom>
    </x:border>
    <x:border>
      <x:right style="thin">
        <x:color rgb="FFE2D8C8"/>
      </x:right>
      <x:top style="thin">
        <x:color rgb="FFE2D8C8"/>
      </x:top>
      <x:bottom style="thin">
        <x:color rgb="FFE2D8C8"/>
      </x:bottom>
    </x:border>
    <x:border>
      <x:left style="thin">
        <x:color rgb="FFE2D8C8"/>
      </x:left>
      <x:right style="thin">
        <x:color rgb="FFE2D8C8"/>
      </x:right>
      <x:top style="thin">
        <x:color rgb="FFE2D8C8"/>
      </x:top>
      <x:bottom style="thin">
        <x:color rgb="FFE2D8C8"/>
      </x:bottom>
    </x:border>
    <x:border>
      <x:left style="thin">
        <x:color rgb="FFE2D8C8"/>
      </x:left>
      <x:top style="thin">
        <x:color rgb="FFE2D8C8"/>
      </x:top>
      <x:bottom style="thin">
        <x:color rgb="FFE2D8C8"/>
      </x:bottom>
    </x:border>
    <x:border>
      <x:right style="thin">
        <x:color rgb="FFE2D8C8"/>
      </x:right>
      <x:top style="thin">
        <x:color rgb="FFE2D8C8"/>
      </x:top>
    </x:border>
    <x:border>
      <x:left style="thin">
        <x:color rgb="FFE2D8C8"/>
      </x:left>
      <x:right style="thin">
        <x:color rgb="FFE2D8C8"/>
      </x:right>
      <x:top style="thin">
        <x:color rgb="FFE2D8C8"/>
      </x:top>
    </x:border>
    <x:border>
      <x:left style="thin">
        <x:color rgb="FFE2D8C8"/>
      </x:left>
      <x:top style="thin">
        <x:color rgb="FFE2D8C8"/>
      </x:top>
    </x:border>
  </x:borders>
  <x:cellStyleXfs count="1">
    <x:xf numFmtId="0" fontId="0" fillId="0" borderId="0"/>
  </x:cellStyleXfs>
  <x:cellXfs count="57">
    <x:xf numFmtId="0" fontId="0" fillId="0" borderId="0" xfId="0"/>
    <x:xf numFmtId="0" fontId="1" fillId="0" borderId="0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0" borderId="2" xfId="0" applyNumberFormat="1" applyFont="1" applyFill="1" applyBorder="1" applyAlignment="1">
      <x:alignment wrapText="1"/>
    </x:xf>
    <x:xf numFmtId="0" fontId="1" fillId="0" borderId="3" xfId="0" applyNumberFormat="1" applyFont="1" applyFill="1" applyBorder="1" applyAlignment="1">
      <x:alignment wrapText="1"/>
    </x:xf>
    <x:xf numFmtId="0" fontId="1" fillId="0" borderId="4" xfId="0" applyNumberFormat="1" applyFont="1" applyFill="1" applyBorder="1" applyAlignment="1">
      <x:alignment wrapText="1"/>
    </x:xf>
    <x:xf numFmtId="0" fontId="1" fillId="0" borderId="5" xfId="0" applyNumberFormat="1" applyFont="1" applyFill="1" applyBorder="1" applyAlignment="1">
      <x:alignment wrapText="1"/>
    </x:xf>
    <x:xf numFmtId="0" fontId="1" fillId="0" borderId="6" xfId="0" applyNumberFormat="1" applyFont="1" applyFill="1" applyBorder="1" applyAlignment="1">
      <x:alignment wrapText="1"/>
    </x:xf>
    <x:xf numFmtId="0" fontId="1" fillId="0" borderId="7" xfId="0" applyNumberFormat="1" applyFont="1" applyFill="1" applyBorder="1" applyAlignment="1">
      <x:alignment wrapText="1"/>
    </x:xf>
    <x:xf numFmtId="0" fontId="1" fillId="0" borderId="8" xfId="0" applyNumberFormat="1" applyFont="1" applyFill="1" applyBorder="1" applyAlignment="1">
      <x:alignment wrapText="1"/>
    </x:xf>
    <x:xf numFmtId="0" fontId="1" fillId="0" borderId="9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wrapText="1"/>
    </x:xf>
    <x:xf numFmtId="0" fontId="1" fillId="2" borderId="2" xfId="0" applyNumberFormat="1" applyFont="1" applyFill="1" applyBorder="1" applyAlignment="1">
      <x:alignment wrapText="1"/>
    </x:xf>
    <x:xf numFmtId="0" fontId="1" fillId="2" borderId="3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2" xfId="0" applyNumberFormat="1" applyFont="1" applyFill="1" applyBorder="1" applyAlignment="1">
      <x:alignment wrapText="1"/>
    </x:xf>
    <x:xf numFmtId="0" fontId="2" fillId="2" borderId="3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wrapText="1"/>
    </x:xf>
    <x:xf numFmtId="0" fontId="3" fillId="2" borderId="2" xfId="0" applyNumberFormat="1" applyFont="1" applyFill="1" applyBorder="1" applyAlignment="1">
      <x:alignment wrapText="1"/>
    </x:xf>
    <x:xf numFmtId="0" fontId="3" fillId="2" borderId="3" xfId="0" applyNumberFormat="1" applyFont="1" applyFill="1" applyBorder="1" applyAlignment="1">
      <x:alignment wrapText="1"/>
    </x:xf>
    <x:xf numFmtId="0" fontId="4" fillId="2" borderId="1" xfId="0" applyNumberFormat="1" applyFont="1" applyFill="1" applyBorder="1" applyAlignment="1">
      <x:alignment wrapText="1"/>
    </x:xf>
    <x:xf numFmtId="0" fontId="4" fillId="2" borderId="2" xfId="0" applyNumberFormat="1" applyFont="1" applyFill="1" applyBorder="1" applyAlignment="1">
      <x:alignment wrapText="1"/>
    </x:xf>
    <x:xf numFmtId="0" fontId="4" fillId="2" borderId="3" xfId="0" applyNumberFormat="1" applyFont="1" applyFill="1" applyBorder="1" applyAlignment="1">
      <x:alignment wrapText="1"/>
    </x:xf>
    <x:xf numFmtId="0" fontId="1" fillId="3" borderId="4" xfId="0" applyNumberFormat="1" applyFont="1" applyFill="1" applyBorder="1" applyAlignment="1">
      <x:alignment wrapText="1"/>
    </x:xf>
    <x:xf numFmtId="0" fontId="1" fillId="3" borderId="5" xfId="0" applyNumberFormat="1" applyFont="1" applyFill="1" applyBorder="1" applyAlignment="1">
      <x:alignment wrapText="1"/>
    </x:xf>
    <x:xf numFmtId="0" fontId="1" fillId="3" borderId="6" xfId="0" applyNumberFormat="1" applyFont="1" applyFill="1" applyBorder="1" applyAlignment="1">
      <x:alignment wrapText="1"/>
    </x:xf>
    <x:xf numFmtId="0" fontId="1" fillId="4" borderId="4" xfId="0" applyNumberFormat="1" applyFont="1" applyFill="1" applyBorder="1" applyAlignment="1">
      <x:alignment wrapText="1"/>
    </x:xf>
    <x:xf numFmtId="0" fontId="1" fillId="4" borderId="5" xfId="0" applyNumberFormat="1" applyFont="1" applyFill="1" applyBorder="1" applyAlignment="1">
      <x:alignment wrapText="1"/>
    </x:xf>
    <x:xf numFmtId="0" fontId="1" fillId="4" borderId="6" xfId="0" applyNumberFormat="1" applyFont="1" applyFill="1" applyBorder="1" applyAlignment="1">
      <x:alignment wrapText="1"/>
    </x:xf>
    <x:xf numFmtId="0" fontId="2" fillId="4" borderId="4" xfId="0" applyNumberFormat="1" applyFont="1" applyFill="1" applyBorder="1" applyAlignment="1">
      <x:alignment wrapText="1"/>
    </x:xf>
    <x:xf numFmtId="0" fontId="2" fillId="4" borderId="5" xfId="0" applyNumberFormat="1" applyFont="1" applyFill="1" applyBorder="1" applyAlignment="1">
      <x:alignment wrapText="1"/>
    </x:xf>
    <x:xf numFmtId="0" fontId="2" fillId="4" borderId="6" xfId="0" applyNumberFormat="1" applyFont="1" applyFill="1" applyBorder="1" applyAlignment="1">
      <x:alignment wrapText="1"/>
    </x:xf>
    <x:xf numFmtId="0" fontId="3" fillId="4" borderId="4" xfId="0" applyNumberFormat="1" applyFont="1" applyFill="1" applyBorder="1" applyAlignment="1">
      <x:alignment wrapText="1"/>
    </x:xf>
    <x:xf numFmtId="0" fontId="3" fillId="4" borderId="5" xfId="0" applyNumberFormat="1" applyFont="1" applyFill="1" applyBorder="1" applyAlignment="1">
      <x:alignment wrapText="1"/>
    </x:xf>
    <x:xf numFmtId="0" fontId="3" fillId="4" borderId="6" xfId="0" applyNumberFormat="1" applyFont="1" applyFill="1" applyBorder="1" applyAlignment="1">
      <x:alignment wrapText="1"/>
    </x:xf>
    <x:xf numFmtId="0" fontId="1" fillId="5" borderId="5" xfId="0" applyNumberFormat="1" applyFont="1" applyFill="1" applyBorder="1" applyAlignment="1">
      <x:alignment wrapText="1"/>
    </x:xf>
    <x:xf numFmtId="0" fontId="1" fillId="5" borderId="8" xfId="0" applyNumberFormat="1" applyFont="1" applyFill="1" applyBorder="1" applyAlignment="1">
      <x:alignment wrapText="1"/>
    </x:xf>
    <x:xf numFmtId="0" fontId="1" fillId="5" borderId="6" xfId="0" applyNumberFormat="1" applyFont="1" applyFill="1" applyBorder="1" applyAlignment="1">
      <x:alignment wrapText="1"/>
    </x:xf>
    <x:xf numFmtId="0" fontId="1" fillId="5" borderId="9" xfId="0" applyNumberFormat="1" applyFont="1" applyFill="1" applyBorder="1" applyAlignment="1">
      <x:alignment wrapText="1"/>
    </x:xf>
    <x:xf numFmtId="200" fontId="1" fillId="0" borderId="5" xfId="0" applyNumberFormat="1" applyFont="1" applyFill="1" applyBorder="1" applyAlignment="1">
      <x:alignment wrapText="1"/>
    </x:xf>
    <x:xf numFmtId="200" fontId="1" fillId="5" borderId="5" xfId="0" applyNumberFormat="1" applyFont="1" applyFill="1" applyBorder="1" applyAlignment="1">
      <x:alignment wrapText="1"/>
    </x:xf>
    <x:xf numFmtId="200" fontId="1" fillId="0" borderId="8" xfId="0" applyNumberFormat="1" applyFont="1" applyFill="1" applyBorder="1" applyAlignment="1">
      <x:alignment wrapText="1"/>
    </x:xf>
    <x:xf numFmtId="200" fontId="1" fillId="5" borderId="8" xfId="0" applyNumberFormat="1" applyFont="1" applyFill="1" applyBorder="1" applyAlignment="1">
      <x:alignment wrapText="1"/>
    </x:xf>
    <x:xf numFmtId="201" fontId="1" fillId="5" borderId="5" xfId="0" applyNumberFormat="1" applyFont="1" applyFill="1" applyBorder="1" applyAlignment="1">
      <x:alignment wrapText="1"/>
    </x:xf>
    <x:xf numFmtId="201" fontId="1" fillId="5" borderId="8" xfId="0" applyNumberFormat="1" applyFont="1" applyFill="1" applyBorder="1" applyAlignment="1">
      <x:alignment wrapText="1"/>
    </x:xf>
    <x:xf numFmtId="0" fontId="5" fillId="0" borderId="5" xfId="0" applyNumberFormat="1" applyFont="1" applyFill="1" applyBorder="1" applyAlignment="1">
      <x:alignment wrapText="1"/>
    </x:xf>
    <x:xf numFmtId="0" fontId="5" fillId="0" borderId="8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wrapText="1"/>
    </x:xf>
    <x:xf numFmtId="0" fontId="1" fillId="6" borderId="2" xfId="0" applyNumberFormat="1" applyFont="1" applyFill="1" applyBorder="1" applyAlignment="1">
      <x:alignment wrapText="1"/>
    </x:xf>
    <x:xf numFmtId="0" fontId="1" fillId="6" borderId="3" xfId="0" applyNumberFormat="1" applyFont="1" applyFill="1" applyBorder="1" applyAlignment="1">
      <x:alignment wrapText="1"/>
    </x:xf>
    <x:xf numFmtId="0" fontId="2" fillId="6" borderId="1" xfId="0" applyNumberFormat="1" applyFont="1" applyFill="1" applyBorder="1" applyAlignment="1">
      <x:alignment wrapText="1"/>
    </x:xf>
    <x:xf numFmtId="0" fontId="2" fillId="6" borderId="2" xfId="0" applyNumberFormat="1" applyFont="1" applyFill="1" applyBorder="1" applyAlignment="1">
      <x:alignment wrapText="1"/>
    </x:xf>
    <x:xf numFmtId="0" fontId="2" fillId="6" borderId="3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wrapText="1"/>
    </x:xf>
    <x:xf numFmtId="0" fontId="3" fillId="6" borderId="2" xfId="0" applyNumberFormat="1" applyFont="1" applyFill="1" applyBorder="1" applyAlignment="1">
      <x:alignment wrapText="1"/>
    </x:xf>
    <x:xf numFmtId="0" fontId="3" fillId="6" borderId="3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57b38f8714a43e7" /><Relationship Type="http://schemas.openxmlformats.org/officeDocument/2006/relationships/theme" Target="/xl/theme/theme1.xml" Id="R0fe50d321e754625" /><Relationship Type="http://schemas.openxmlformats.org/officeDocument/2006/relationships/sharedStrings" Target="/xl/sharedStrings.xml" Id="R48d188b62c934ca4" /><Relationship Type="http://schemas.openxmlformats.org/officeDocument/2006/relationships/worksheet" Target="/xl/worksheets/sheet1.xml" Id="R273557640a1544b0" /><Relationship Type="http://schemas.openxmlformats.org/officeDocument/2006/relationships/worksheet" Target="/xl/worksheets/sheet2.xml" Id="Raba8ee9c58f048d9" /><Relationship Type="http://schemas.openxmlformats.org/officeDocument/2006/relationships/worksheet" Target="/xl/worksheets/sheet3.xml" Id="Rdc824f24940f401a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02.22000122070312" hidden="0" customWidth="1"/>
    <x:col min="2" max="2" width="7.78000020980835" hidden="0" customWidth="1"/>
    <x:col min="3" max="3" width="11.890000343322754" hidden="0" customWidth="1"/>
    <x:col min="4" max="4" width="15.4399995803833" hidden="0" customWidth="1"/>
    <x:col min="5" max="5" width="7.21999979019165" hidden="0" customWidth="1"/>
    <x:col min="6" max="6" width="5.110000133514404" hidden="0" customWidth="1"/>
    <x:col min="7" max="7" width="8.670000076293945" hidden="0" customWidth="1"/>
    <x:col min="8" max="8" width="7" hidden="0" customWidth="1"/>
    <x:col min="9" max="9" width="9.4399995803833" hidden="0" customWidth="1"/>
    <x:col min="10" max="10" width="7" hidden="0" customWidth="1"/>
    <x:col min="11" max="11" width="5.329999923706055" hidden="0" customWidth="1"/>
    <x:col min="12" max="12" width="8.670000076293945" hidden="0" customWidth="1"/>
    <x:col min="13" max="13" width="7" hidden="0" customWidth="1"/>
    <x:col min="14" max="14" width="8.670000076293945" hidden="0" customWidth="1"/>
    <x:col min="15" max="15" width="7" hidden="0" customWidth="1"/>
    <x:col min="16" max="16" width="8.670000076293945" hidden="0" customWidth="1"/>
    <x:col min="17" max="17" width="7" hidden="0" customWidth="1"/>
    <x:col min="18" max="18" width="41.779998779296875" hidden="0" customWidth="1"/>
  </x:cols>
  <x:sheetData>
    <x:row r="1">
      <x:c r="A1" s="21" t="str">
        <x:v>云南百合王｜批量上架定价表</x:v>
      </x:c>
      <x:c r="B1" s="22"/>
      <x:c r="C1" s="22"/>
      <x:c r="D1" s="22"/>
      <x:c r="E1" s="22"/>
      <x:c r="F1" s="22"/>
      <x:c r="G1" s="22"/>
      <x:c r="H1" s="22"/>
      <x:c r="I1" s="22"/>
      <x:c r="J1" s="22"/>
      <x:c r="K1" s="22"/>
      <x:c r="L1" s="22"/>
      <x:c r="M1" s="22"/>
      <x:c r="N1" s="22"/>
      <x:c r="O1" s="22"/>
      <x:c r="P1" s="22"/>
      <x:c r="Q1" s="22"/>
      <x:c r="R1" s="23"/>
    </x:row>
    <x:row r="2">
      <x:c r="A2" s="24" t="str">
        <x:v>价格来源：飞书“每日报价”；同步时间：2026-06-29T20:09:55；保本口径：总成本 = 鲜花成本 + 固定成本，保本成交价 = 总成本 / 0.704</x:v>
      </x:c>
      <x:c r="B2" s="25"/>
      <x:c r="C2" s="25"/>
      <x:c r="D2" s="25"/>
      <x:c r="E2" s="25"/>
      <x:c r="F2" s="25"/>
      <x:c r="G2" s="25"/>
      <x:c r="H2" s="25"/>
      <x:c r="I2" s="25"/>
      <x:c r="J2" s="25"/>
      <x:c r="K2" s="25"/>
      <x:c r="L2" s="25"/>
      <x:c r="M2" s="25"/>
      <x:c r="N2" s="25"/>
      <x:c r="O2" s="25"/>
      <x:c r="P2" s="25"/>
      <x:c r="Q2" s="25"/>
      <x:c r="R2" s="26"/>
    </x:row>
    <x:row r="3">
      <x:c r="A3" s="24" t="str">
        <x:v>上架人只改黄色输入列：SKU数量、库存、固定成本、活动加价、日常加价、图片任务、备注。其他列由公式自动计算。</x:v>
      </x:c>
      <x:c r="B3" s="25"/>
      <x:c r="C3" s="25"/>
      <x:c r="D3" s="25"/>
      <x:c r="E3" s="25"/>
      <x:c r="F3" s="25"/>
      <x:c r="G3" s="25"/>
      <x:c r="H3" s="25"/>
      <x:c r="I3" s="25"/>
      <x:c r="J3" s="25"/>
      <x:c r="K3" s="25"/>
      <x:c r="L3" s="25"/>
      <x:c r="M3" s="25"/>
      <x:c r="N3" s="25"/>
      <x:c r="O3" s="25"/>
      <x:c r="P3" s="25"/>
      <x:c r="Q3" s="25"/>
      <x:c r="R3" s="26"/>
    </x:row>
    <x:row r="4">
      <x:c r="A4" s="6"/>
      <x:c r="B4" s="7"/>
      <x:c r="C4" s="7"/>
      <x:c r="D4" s="7"/>
      <x:c r="E4" s="7"/>
      <x:c r="F4" s="7"/>
      <x:c r="G4" s="7"/>
      <x:c r="H4" s="7"/>
      <x:c r="I4" s="7"/>
      <x:c r="J4" s="7"/>
      <x:c r="K4" s="7"/>
      <x:c r="L4" s="7"/>
      <x:c r="M4" s="7"/>
      <x:c r="N4" s="7"/>
      <x:c r="O4" s="7"/>
      <x:c r="P4" s="7"/>
      <x:c r="Q4" s="7"/>
      <x:c r="R4" s="8"/>
    </x:row>
    <x:row r="5">
      <x:c r="A5" s="33" t="str">
        <x:v>店铺</x:v>
      </x:c>
      <x:c r="B5" s="34" t="str">
        <x:v>商品组</x:v>
      </x:c>
      <x:c r="C5" s="34" t="str">
        <x:v>花材</x:v>
      </x:c>
      <x:c r="D5" s="34" t="str">
        <x:v>SKU名称</x:v>
      </x:c>
      <x:c r="E5" s="34" t="str">
        <x:v>SKU数量</x:v>
      </x:c>
      <x:c r="F5" s="34" t="str">
        <x:v>库存</x:v>
      </x:c>
      <x:c r="G5" s="34" t="str">
        <x:v>飞书拿货价</x:v>
      </x:c>
      <x:c r="H5" s="34" t="str">
        <x:v>报价数量</x:v>
      </x:c>
      <x:c r="I5" s="34" t="str">
        <x:v>单支/朵成本</x:v>
      </x:c>
      <x:c r="J5" s="34" t="str">
        <x:v>固定成本</x:v>
      </x:c>
      <x:c r="K5" s="34" t="str">
        <x:v>总成本</x:v>
      </x:c>
      <x:c r="L5" s="34" t="str">
        <x:v>保本成交价</x:v>
      </x:c>
      <x:c r="M5" s="34" t="str">
        <x:v>活动加价</x:v>
      </x:c>
      <x:c r="N5" s="34" t="str">
        <x:v>活动建议价</x:v>
      </x:c>
      <x:c r="O5" s="34" t="str">
        <x:v>日常加价</x:v>
      </x:c>
      <x:c r="P5" s="34" t="str">
        <x:v>日常建议价</x:v>
      </x:c>
      <x:c r="Q5" s="34" t="str">
        <x:v>上架判断</x:v>
      </x:c>
      <x:c r="R5" s="35" t="str">
        <x:v>图片/备注任务</x:v>
      </x:c>
    </x:row>
    <x:row r="6">
      <x:c r="A6" s="6" t="str">
        <x:v>云南百合王</x:v>
      </x:c>
      <x:c r="B6" s="7" t="str">
        <x:v>百合</x:v>
      </x:c>
      <x:c r="C6" s="7" t="str">
        <x:v>白百合</x:v>
      </x:c>
      <x:c r="D6" s="7" t="str">
        <x:v>白百合6朵</x:v>
      </x:c>
      <x:c r="E6" s="44" t="n">
        <x:v>6</x:v>
      </x:c>
      <x:c r="F6" s="44" t="n">
        <x:v>10000</x:v>
      </x:c>
      <x:c r="G6" s="40" t="n">
        <x:v>0.6</x:v>
      </x:c>
      <x:c r="H6" s="40" t="n">
        <x:v>1</x:v>
      </x:c>
      <x:c r="I6" s="40" t="n">
        <x:f>IFERROR(G6/H6,0)</x:f>
        <x:v>0.6</x:v>
      </x:c>
      <x:c r="J6" s="41" t="n">
        <x:v>4.5</x:v>
      </x:c>
      <x:c r="K6" s="40" t="n">
        <x:f>I6*E6+J6</x:f>
        <x:v>8.1</x:v>
      </x:c>
      <x:c r="L6" s="40" t="n">
        <x:f>ROUNDUP(K6/0.704,2)</x:f>
        <x:v>11.51</x:v>
      </x:c>
      <x:c r="M6" s="41" t="n">
        <x:v>0.5</x:v>
      </x:c>
      <x:c r="N6" s="40" t="n">
        <x:f>CEILING(L6+M6,0.1)</x:f>
        <x:v>12.100000000000001</x:v>
      </x:c>
      <x:c r="O6" s="41" t="n">
        <x:v>2</x:v>
      </x:c>
      <x:c r="P6" s="40" t="n">
        <x:f>CEILING(L6+O6,0.1)</x:f>
        <x:v>13.600000000000001</x:v>
      </x:c>
      <x:c r="Q6" s="46" t="str">
        <x:f>IF(N6&lt;L6,"低于保本","可上架")</x:f>
        <x:v>可上架</x:v>
      </x:c>
      <x:c r="R6" s="38" t="str">
        <x:v>主图看花苞状态；SKU图纯图不加字</x:v>
      </x:c>
    </x:row>
    <x:row r="7">
      <x:c r="A7" s="6" t="str">
        <x:v>云南百合王</x:v>
      </x:c>
      <x:c r="B7" s="7" t="str">
        <x:v>百合</x:v>
      </x:c>
      <x:c r="C7" s="7" t="str">
        <x:v>白百合</x:v>
      </x:c>
      <x:c r="D7" s="7" t="str">
        <x:v>白百合8朵</x:v>
      </x:c>
      <x:c r="E7" s="44" t="n">
        <x:v>8</x:v>
      </x:c>
      <x:c r="F7" s="44" t="n">
        <x:v>10000</x:v>
      </x:c>
      <x:c r="G7" s="40" t="n">
        <x:v>0.6</x:v>
      </x:c>
      <x:c r="H7" s="40" t="n">
        <x:v>1</x:v>
      </x:c>
      <x:c r="I7" s="40" t="n">
        <x:f>IFERROR(G7/H7,0)</x:f>
        <x:v>0.6</x:v>
      </x:c>
      <x:c r="J7" s="41" t="n">
        <x:v>4.5</x:v>
      </x:c>
      <x:c r="K7" s="40" t="n">
        <x:f>I7*E7+J7</x:f>
        <x:v>9.3</x:v>
      </x:c>
      <x:c r="L7" s="40" t="n">
        <x:f>ROUNDUP(K7/0.704,2)</x:f>
        <x:v>13.22</x:v>
      </x:c>
      <x:c r="M7" s="41" t="n">
        <x:v>0.5</x:v>
      </x:c>
      <x:c r="N7" s="40" t="n">
        <x:f>CEILING(L7+M7,0.1)</x:f>
        <x:v>13.8</x:v>
      </x:c>
      <x:c r="O7" s="41" t="n">
        <x:v>2</x:v>
      </x:c>
      <x:c r="P7" s="40" t="n">
        <x:f>CEILING(L7+O7,0.1)</x:f>
        <x:v>15.3</x:v>
      </x:c>
      <x:c r="Q7" s="46" t="str">
        <x:f>IF(N7&lt;L7,"低于保本","可上架")</x:f>
        <x:v>可上架</x:v>
      </x:c>
      <x:c r="R7" s="38" t="str">
        <x:v>主图看花苞状态；SKU图纯图不加字</x:v>
      </x:c>
    </x:row>
    <x:row r="8">
      <x:c r="A8" s="6" t="str">
        <x:v>云南百合王</x:v>
      </x:c>
      <x:c r="B8" s="7" t="str">
        <x:v>百合</x:v>
      </x:c>
      <x:c r="C8" s="7" t="str">
        <x:v>白百合</x:v>
      </x:c>
      <x:c r="D8" s="7" t="str">
        <x:v>白百合10朵</x:v>
      </x:c>
      <x:c r="E8" s="44" t="n">
        <x:v>10</x:v>
      </x:c>
      <x:c r="F8" s="44" t="n">
        <x:v>10000</x:v>
      </x:c>
      <x:c r="G8" s="40" t="n">
        <x:v>0.6</x:v>
      </x:c>
      <x:c r="H8" s="40" t="n">
        <x:v>1</x:v>
      </x:c>
      <x:c r="I8" s="40" t="n">
        <x:f>IFERROR(G8/H8,0)</x:f>
        <x:v>0.6</x:v>
      </x:c>
      <x:c r="J8" s="41" t="n">
        <x:v>4.5</x:v>
      </x:c>
      <x:c r="K8" s="40" t="n">
        <x:f>I8*E8+J8</x:f>
        <x:v>10.5</x:v>
      </x:c>
      <x:c r="L8" s="40" t="n">
        <x:f>ROUNDUP(K8/0.704,2)</x:f>
        <x:v>14.92</x:v>
      </x:c>
      <x:c r="M8" s="41" t="n">
        <x:v>0.5</x:v>
      </x:c>
      <x:c r="N8" s="40" t="n">
        <x:f>CEILING(L8+M8,0.1)</x:f>
        <x:v>15.5</x:v>
      </x:c>
      <x:c r="O8" s="41" t="n">
        <x:v>2</x:v>
      </x:c>
      <x:c r="P8" s="40" t="n">
        <x:f>CEILING(L8+O8,0.1)</x:f>
        <x:v>17</x:v>
      </x:c>
      <x:c r="Q8" s="46" t="str">
        <x:f>IF(N8&lt;L8,"低于保本","可上架")</x:f>
        <x:v>可上架</x:v>
      </x:c>
      <x:c r="R8" s="38" t="str">
        <x:v>主图看花苞状态；SKU图纯图不加字</x:v>
      </x:c>
    </x:row>
    <x:row r="9">
      <x:c r="A9" s="6" t="str">
        <x:v>云南百合王</x:v>
      </x:c>
      <x:c r="B9" s="7" t="str">
        <x:v>百合</x:v>
      </x:c>
      <x:c r="C9" s="7" t="str">
        <x:v>白百合</x:v>
      </x:c>
      <x:c r="D9" s="7" t="str">
        <x:v>白百合12朵</x:v>
      </x:c>
      <x:c r="E9" s="44" t="n">
        <x:v>12</x:v>
      </x:c>
      <x:c r="F9" s="44" t="n">
        <x:v>10000</x:v>
      </x:c>
      <x:c r="G9" s="40" t="n">
        <x:v>0.6</x:v>
      </x:c>
      <x:c r="H9" s="40" t="n">
        <x:v>1</x:v>
      </x:c>
      <x:c r="I9" s="40" t="n">
        <x:f>IFERROR(G9/H9,0)</x:f>
        <x:v>0.6</x:v>
      </x:c>
      <x:c r="J9" s="41" t="n">
        <x:v>4.5</x:v>
      </x:c>
      <x:c r="K9" s="40" t="n">
        <x:f>I9*E9+J9</x:f>
        <x:v>11.7</x:v>
      </x:c>
      <x:c r="L9" s="40" t="n">
        <x:f>ROUNDUP(K9/0.704,2)</x:f>
        <x:v>16.62</x:v>
      </x:c>
      <x:c r="M9" s="41" t="n">
        <x:v>0.5</x:v>
      </x:c>
      <x:c r="N9" s="40" t="n">
        <x:f>CEILING(L9+M9,0.1)</x:f>
        <x:v>17.2</x:v>
      </x:c>
      <x:c r="O9" s="41" t="n">
        <x:v>2</x:v>
      </x:c>
      <x:c r="P9" s="40" t="n">
        <x:f>CEILING(L9+O9,0.1)</x:f>
        <x:v>18.7</x:v>
      </x:c>
      <x:c r="Q9" s="46" t="str">
        <x:f>IF(N9&lt;L9,"低于保本","可上架")</x:f>
        <x:v>可上架</x:v>
      </x:c>
      <x:c r="R9" s="38" t="str">
        <x:v>主图看花苞状态；SKU图纯图不加字</x:v>
      </x:c>
    </x:row>
    <x:row r="10">
      <x:c r="A10" s="6" t="str">
        <x:v>云南百合王</x:v>
      </x:c>
      <x:c r="B10" s="7" t="str">
        <x:v>百合</x:v>
      </x:c>
      <x:c r="C10" s="7" t="str">
        <x:v>黄百合</x:v>
      </x:c>
      <x:c r="D10" s="7" t="str">
        <x:v>黄百合6朵</x:v>
      </x:c>
      <x:c r="E10" s="44" t="n">
        <x:v>6</x:v>
      </x:c>
      <x:c r="F10" s="44" t="n">
        <x:v>10000</x:v>
      </x:c>
      <x:c r="G10" s="40" t="n">
        <x:v>0.6</x:v>
      </x:c>
      <x:c r="H10" s="40" t="n">
        <x:v>1</x:v>
      </x:c>
      <x:c r="I10" s="40" t="n">
        <x:f>IFERROR(G10/H10,0)</x:f>
        <x:v>0.6</x:v>
      </x:c>
      <x:c r="J10" s="41" t="n">
        <x:v>4.5</x:v>
      </x:c>
      <x:c r="K10" s="40" t="n">
        <x:f>I10*E10+J10</x:f>
        <x:v>8.1</x:v>
      </x:c>
      <x:c r="L10" s="40" t="n">
        <x:f>ROUNDUP(K10/0.704,2)</x:f>
        <x:v>11.51</x:v>
      </x:c>
      <x:c r="M10" s="41" t="n">
        <x:v>0.5</x:v>
      </x:c>
      <x:c r="N10" s="40" t="n">
        <x:f>CEILING(L10+M10,0.1)</x:f>
        <x:v>12.100000000000001</x:v>
      </x:c>
      <x:c r="O10" s="41" t="n">
        <x:v>2</x:v>
      </x:c>
      <x:c r="P10" s="40" t="n">
        <x:f>CEILING(L10+O10,0.1)</x:f>
        <x:v>13.600000000000001</x:v>
      </x:c>
      <x:c r="Q10" s="46" t="str">
        <x:f>IF(N10&lt;L10,"低于保本","可上架")</x:f>
        <x:v>可上架</x:v>
      </x:c>
      <x:c r="R10" s="38" t="str">
        <x:v>主图看花苞状态；SKU图纯图不加字</x:v>
      </x:c>
    </x:row>
    <x:row r="11">
      <x:c r="A11" s="6" t="str">
        <x:v>云南百合王</x:v>
      </x:c>
      <x:c r="B11" s="7" t="str">
        <x:v>百合</x:v>
      </x:c>
      <x:c r="C11" s="7" t="str">
        <x:v>黄百合</x:v>
      </x:c>
      <x:c r="D11" s="7" t="str">
        <x:v>黄百合8朵</x:v>
      </x:c>
      <x:c r="E11" s="44" t="n">
        <x:v>8</x:v>
      </x:c>
      <x:c r="F11" s="44" t="n">
        <x:v>10000</x:v>
      </x:c>
      <x:c r="G11" s="40" t="n">
        <x:v>0.6</x:v>
      </x:c>
      <x:c r="H11" s="40" t="n">
        <x:v>1</x:v>
      </x:c>
      <x:c r="I11" s="40" t="n">
        <x:f>IFERROR(G11/H11,0)</x:f>
        <x:v>0.6</x:v>
      </x:c>
      <x:c r="J11" s="41" t="n">
        <x:v>4.5</x:v>
      </x:c>
      <x:c r="K11" s="40" t="n">
        <x:f>I11*E11+J11</x:f>
        <x:v>9.3</x:v>
      </x:c>
      <x:c r="L11" s="40" t="n">
        <x:f>ROUNDUP(K11/0.704,2)</x:f>
        <x:v>13.22</x:v>
      </x:c>
      <x:c r="M11" s="41" t="n">
        <x:v>0.5</x:v>
      </x:c>
      <x:c r="N11" s="40" t="n">
        <x:f>CEILING(L11+M11,0.1)</x:f>
        <x:v>13.8</x:v>
      </x:c>
      <x:c r="O11" s="41" t="n">
        <x:v>2</x:v>
      </x:c>
      <x:c r="P11" s="40" t="n">
        <x:f>CEILING(L11+O11,0.1)</x:f>
        <x:v>15.3</x:v>
      </x:c>
      <x:c r="Q11" s="46" t="str">
        <x:f>IF(N11&lt;L11,"低于保本","可上架")</x:f>
        <x:v>可上架</x:v>
      </x:c>
      <x:c r="R11" s="38" t="str">
        <x:v>主图看花苞状态；SKU图纯图不加字</x:v>
      </x:c>
    </x:row>
    <x:row r="12">
      <x:c r="A12" s="6" t="str">
        <x:v>云南百合王</x:v>
      </x:c>
      <x:c r="B12" s="7" t="str">
        <x:v>百合</x:v>
      </x:c>
      <x:c r="C12" s="7" t="str">
        <x:v>黄百合</x:v>
      </x:c>
      <x:c r="D12" s="7" t="str">
        <x:v>黄百合10朵</x:v>
      </x:c>
      <x:c r="E12" s="44" t="n">
        <x:v>10</x:v>
      </x:c>
      <x:c r="F12" s="44" t="n">
        <x:v>10000</x:v>
      </x:c>
      <x:c r="G12" s="40" t="n">
        <x:v>0.6</x:v>
      </x:c>
      <x:c r="H12" s="40" t="n">
        <x:v>1</x:v>
      </x:c>
      <x:c r="I12" s="40" t="n">
        <x:f>IFERROR(G12/H12,0)</x:f>
        <x:v>0.6</x:v>
      </x:c>
      <x:c r="J12" s="41" t="n">
        <x:v>4.5</x:v>
      </x:c>
      <x:c r="K12" s="40" t="n">
        <x:f>I12*E12+J12</x:f>
        <x:v>10.5</x:v>
      </x:c>
      <x:c r="L12" s="40" t="n">
        <x:f>ROUNDUP(K12/0.704,2)</x:f>
        <x:v>14.92</x:v>
      </x:c>
      <x:c r="M12" s="41" t="n">
        <x:v>0.5</x:v>
      </x:c>
      <x:c r="N12" s="40" t="n">
        <x:f>CEILING(L12+M12,0.1)</x:f>
        <x:v>15.5</x:v>
      </x:c>
      <x:c r="O12" s="41" t="n">
        <x:v>2</x:v>
      </x:c>
      <x:c r="P12" s="40" t="n">
        <x:f>CEILING(L12+O12,0.1)</x:f>
        <x:v>17</x:v>
      </x:c>
      <x:c r="Q12" s="46" t="str">
        <x:f>IF(N12&lt;L12,"低于保本","可上架")</x:f>
        <x:v>可上架</x:v>
      </x:c>
      <x:c r="R12" s="38" t="str">
        <x:v>主图看花苞状态；SKU图纯图不加字</x:v>
      </x:c>
    </x:row>
    <x:row r="13">
      <x:c r="A13" s="6" t="str">
        <x:v>云南百合王</x:v>
      </x:c>
      <x:c r="B13" s="7" t="str">
        <x:v>百合</x:v>
      </x:c>
      <x:c r="C13" s="7" t="str">
        <x:v>黄百合</x:v>
      </x:c>
      <x:c r="D13" s="7" t="str">
        <x:v>黄百合12朵</x:v>
      </x:c>
      <x:c r="E13" s="44" t="n">
        <x:v>12</x:v>
      </x:c>
      <x:c r="F13" s="44" t="n">
        <x:v>10000</x:v>
      </x:c>
      <x:c r="G13" s="40" t="n">
        <x:v>0.6</x:v>
      </x:c>
      <x:c r="H13" s="40" t="n">
        <x:v>1</x:v>
      </x:c>
      <x:c r="I13" s="40" t="n">
        <x:f>IFERROR(G13/H13,0)</x:f>
        <x:v>0.6</x:v>
      </x:c>
      <x:c r="J13" s="41" t="n">
        <x:v>4.5</x:v>
      </x:c>
      <x:c r="K13" s="40" t="n">
        <x:f>I13*E13+J13</x:f>
        <x:v>11.7</x:v>
      </x:c>
      <x:c r="L13" s="40" t="n">
        <x:f>ROUNDUP(K13/0.704,2)</x:f>
        <x:v>16.62</x:v>
      </x:c>
      <x:c r="M13" s="41" t="n">
        <x:v>0.5</x:v>
      </x:c>
      <x:c r="N13" s="40" t="n">
        <x:f>CEILING(L13+M13,0.1)</x:f>
        <x:v>17.2</x:v>
      </x:c>
      <x:c r="O13" s="41" t="n">
        <x:v>2</x:v>
      </x:c>
      <x:c r="P13" s="40" t="n">
        <x:f>CEILING(L13+O13,0.1)</x:f>
        <x:v>18.7</x:v>
      </x:c>
      <x:c r="Q13" s="46" t="str">
        <x:f>IF(N13&lt;L13,"低于保本","可上架")</x:f>
        <x:v>可上架</x:v>
      </x:c>
      <x:c r="R13" s="38" t="str">
        <x:v>主图看花苞状态；SKU图纯图不加字</x:v>
      </x:c>
    </x:row>
    <x:row r="14">
      <x:c r="A14" s="6" t="str">
        <x:v>云南百合王</x:v>
      </x:c>
      <x:c r="B14" s="7" t="str">
        <x:v>百合</x:v>
      </x:c>
      <x:c r="C14" s="7" t="str">
        <x:v>粉百合</x:v>
      </x:c>
      <x:c r="D14" s="7" t="str">
        <x:v>粉百合6朵</x:v>
      </x:c>
      <x:c r="E14" s="44" t="n">
        <x:v>6</x:v>
      </x:c>
      <x:c r="F14" s="44" t="n">
        <x:v>10000</x:v>
      </x:c>
      <x:c r="G14" s="40" t="n">
        <x:v>0.6</x:v>
      </x:c>
      <x:c r="H14" s="40" t="n">
        <x:v>1</x:v>
      </x:c>
      <x:c r="I14" s="40" t="n">
        <x:f>IFERROR(G14/H14,0)</x:f>
        <x:v>0.6</x:v>
      </x:c>
      <x:c r="J14" s="41" t="n">
        <x:v>4.5</x:v>
      </x:c>
      <x:c r="K14" s="40" t="n">
        <x:f>I14*E14+J14</x:f>
        <x:v>8.1</x:v>
      </x:c>
      <x:c r="L14" s="40" t="n">
        <x:f>ROUNDUP(K14/0.704,2)</x:f>
        <x:v>11.51</x:v>
      </x:c>
      <x:c r="M14" s="41" t="n">
        <x:v>0.5</x:v>
      </x:c>
      <x:c r="N14" s="40" t="n">
        <x:f>CEILING(L14+M14,0.1)</x:f>
        <x:v>12.100000000000001</x:v>
      </x:c>
      <x:c r="O14" s="41" t="n">
        <x:v>2</x:v>
      </x:c>
      <x:c r="P14" s="40" t="n">
        <x:f>CEILING(L14+O14,0.1)</x:f>
        <x:v>13.600000000000001</x:v>
      </x:c>
      <x:c r="Q14" s="46" t="str">
        <x:f>IF(N14&lt;L14,"低于保本","可上架")</x:f>
        <x:v>可上架</x:v>
      </x:c>
      <x:c r="R14" s="38" t="str">
        <x:v>主图看花苞状态；SKU图纯图不加字</x:v>
      </x:c>
    </x:row>
    <x:row r="15">
      <x:c r="A15" s="6" t="str">
        <x:v>云南百合王</x:v>
      </x:c>
      <x:c r="B15" s="7" t="str">
        <x:v>百合</x:v>
      </x:c>
      <x:c r="C15" s="7" t="str">
        <x:v>粉百合</x:v>
      </x:c>
      <x:c r="D15" s="7" t="str">
        <x:v>粉百合8朵</x:v>
      </x:c>
      <x:c r="E15" s="44" t="n">
        <x:v>8</x:v>
      </x:c>
      <x:c r="F15" s="44" t="n">
        <x:v>10000</x:v>
      </x:c>
      <x:c r="G15" s="40" t="n">
        <x:v>0.6</x:v>
      </x:c>
      <x:c r="H15" s="40" t="n">
        <x:v>1</x:v>
      </x:c>
      <x:c r="I15" s="40" t="n">
        <x:f>IFERROR(G15/H15,0)</x:f>
        <x:v>0.6</x:v>
      </x:c>
      <x:c r="J15" s="41" t="n">
        <x:v>4.5</x:v>
      </x:c>
      <x:c r="K15" s="40" t="n">
        <x:f>I15*E15+J15</x:f>
        <x:v>9.3</x:v>
      </x:c>
      <x:c r="L15" s="40" t="n">
        <x:f>ROUNDUP(K15/0.704,2)</x:f>
        <x:v>13.22</x:v>
      </x:c>
      <x:c r="M15" s="41" t="n">
        <x:v>0.5</x:v>
      </x:c>
      <x:c r="N15" s="40" t="n">
        <x:f>CEILING(L15+M15,0.1)</x:f>
        <x:v>13.8</x:v>
      </x:c>
      <x:c r="O15" s="41" t="n">
        <x:v>2</x:v>
      </x:c>
      <x:c r="P15" s="40" t="n">
        <x:f>CEILING(L15+O15,0.1)</x:f>
        <x:v>15.3</x:v>
      </x:c>
      <x:c r="Q15" s="46" t="str">
        <x:f>IF(N15&lt;L15,"低于保本","可上架")</x:f>
        <x:v>可上架</x:v>
      </x:c>
      <x:c r="R15" s="38" t="str">
        <x:v>主图看花苞状态；SKU图纯图不加字</x:v>
      </x:c>
    </x:row>
    <x:row r="16">
      <x:c r="A16" s="6" t="str">
        <x:v>云南百合王</x:v>
      </x:c>
      <x:c r="B16" s="7" t="str">
        <x:v>百合</x:v>
      </x:c>
      <x:c r="C16" s="7" t="str">
        <x:v>粉百合</x:v>
      </x:c>
      <x:c r="D16" s="7" t="str">
        <x:v>粉百合10朵</x:v>
      </x:c>
      <x:c r="E16" s="44" t="n">
        <x:v>10</x:v>
      </x:c>
      <x:c r="F16" s="44" t="n">
        <x:v>10000</x:v>
      </x:c>
      <x:c r="G16" s="40" t="n">
        <x:v>0.6</x:v>
      </x:c>
      <x:c r="H16" s="40" t="n">
        <x:v>1</x:v>
      </x:c>
      <x:c r="I16" s="40" t="n">
        <x:f>IFERROR(G16/H16,0)</x:f>
        <x:v>0.6</x:v>
      </x:c>
      <x:c r="J16" s="41" t="n">
        <x:v>4.5</x:v>
      </x:c>
      <x:c r="K16" s="40" t="n">
        <x:f>I16*E16+J16</x:f>
        <x:v>10.5</x:v>
      </x:c>
      <x:c r="L16" s="40" t="n">
        <x:f>ROUNDUP(K16/0.704,2)</x:f>
        <x:v>14.92</x:v>
      </x:c>
      <x:c r="M16" s="41" t="n">
        <x:v>0.5</x:v>
      </x:c>
      <x:c r="N16" s="40" t="n">
        <x:f>CEILING(L16+M16,0.1)</x:f>
        <x:v>15.5</x:v>
      </x:c>
      <x:c r="O16" s="41" t="n">
        <x:v>2</x:v>
      </x:c>
      <x:c r="P16" s="40" t="n">
        <x:f>CEILING(L16+O16,0.1)</x:f>
        <x:v>17</x:v>
      </x:c>
      <x:c r="Q16" s="46" t="str">
        <x:f>IF(N16&lt;L16,"低于保本","可上架")</x:f>
        <x:v>可上架</x:v>
      </x:c>
      <x:c r="R16" s="38" t="str">
        <x:v>主图看花苞状态；SKU图纯图不加字</x:v>
      </x:c>
    </x:row>
    <x:row r="17">
      <x:c r="A17" s="6" t="str">
        <x:v>云南百合王</x:v>
      </x:c>
      <x:c r="B17" s="7" t="str">
        <x:v>百合</x:v>
      </x:c>
      <x:c r="C17" s="7" t="str">
        <x:v>粉百合</x:v>
      </x:c>
      <x:c r="D17" s="7" t="str">
        <x:v>粉百合12朵</x:v>
      </x:c>
      <x:c r="E17" s="44" t="n">
        <x:v>12</x:v>
      </x:c>
      <x:c r="F17" s="44" t="n">
        <x:v>10000</x:v>
      </x:c>
      <x:c r="G17" s="40" t="n">
        <x:v>0.6</x:v>
      </x:c>
      <x:c r="H17" s="40" t="n">
        <x:v>1</x:v>
      </x:c>
      <x:c r="I17" s="40" t="n">
        <x:f>IFERROR(G17/H17,0)</x:f>
        <x:v>0.6</x:v>
      </x:c>
      <x:c r="J17" s="41" t="n">
        <x:v>4.5</x:v>
      </x:c>
      <x:c r="K17" s="40" t="n">
        <x:f>I17*E17+J17</x:f>
        <x:v>11.7</x:v>
      </x:c>
      <x:c r="L17" s="40" t="n">
        <x:f>ROUNDUP(K17/0.704,2)</x:f>
        <x:v>16.62</x:v>
      </x:c>
      <x:c r="M17" s="41" t="n">
        <x:v>0.5</x:v>
      </x:c>
      <x:c r="N17" s="40" t="n">
        <x:f>CEILING(L17+M17,0.1)</x:f>
        <x:v>17.2</x:v>
      </x:c>
      <x:c r="O17" s="41" t="n">
        <x:v>2</x:v>
      </x:c>
      <x:c r="P17" s="40" t="n">
        <x:f>CEILING(L17+O17,0.1)</x:f>
        <x:v>18.7</x:v>
      </x:c>
      <x:c r="Q17" s="46" t="str">
        <x:f>IF(N17&lt;L17,"低于保本","可上架")</x:f>
        <x:v>可上架</x:v>
      </x:c>
      <x:c r="R17" s="38" t="str">
        <x:v>主图看花苞状态；SKU图纯图不加字</x:v>
      </x:c>
    </x:row>
    <x:row r="18">
      <x:c r="A18" s="6" t="str">
        <x:v>云南百合王</x:v>
      </x:c>
      <x:c r="B18" s="7" t="str">
        <x:v>百合</x:v>
      </x:c>
      <x:c r="C18" s="7" t="str">
        <x:v>红百合</x:v>
      </x:c>
      <x:c r="D18" s="7" t="str">
        <x:v>红百合6朵</x:v>
      </x:c>
      <x:c r="E18" s="44" t="n">
        <x:v>6</x:v>
      </x:c>
      <x:c r="F18" s="44" t="n">
        <x:v>10000</x:v>
      </x:c>
      <x:c r="G18" s="40" t="n">
        <x:v>0.6</x:v>
      </x:c>
      <x:c r="H18" s="40" t="n">
        <x:v>1</x:v>
      </x:c>
      <x:c r="I18" s="40" t="n">
        <x:f>IFERROR(G18/H18,0)</x:f>
        <x:v>0.6</x:v>
      </x:c>
      <x:c r="J18" s="41" t="n">
        <x:v>4.5</x:v>
      </x:c>
      <x:c r="K18" s="40" t="n">
        <x:f>I18*E18+J18</x:f>
        <x:v>8.1</x:v>
      </x:c>
      <x:c r="L18" s="40" t="n">
        <x:f>ROUNDUP(K18/0.704,2)</x:f>
        <x:v>11.51</x:v>
      </x:c>
      <x:c r="M18" s="41" t="n">
        <x:v>0.5</x:v>
      </x:c>
      <x:c r="N18" s="40" t="n">
        <x:f>CEILING(L18+M18,0.1)</x:f>
        <x:v>12.100000000000001</x:v>
      </x:c>
      <x:c r="O18" s="41" t="n">
        <x:v>2</x:v>
      </x:c>
      <x:c r="P18" s="40" t="n">
        <x:f>CEILING(L18+O18,0.1)</x:f>
        <x:v>13.600000000000001</x:v>
      </x:c>
      <x:c r="Q18" s="46" t="str">
        <x:f>IF(N18&lt;L18,"低于保本","可上架")</x:f>
        <x:v>可上架</x:v>
      </x:c>
      <x:c r="R18" s="38" t="str">
        <x:v>主图看花苞状态；SKU图纯图不加字</x:v>
      </x:c>
    </x:row>
    <x:row r="19">
      <x:c r="A19" s="6" t="str">
        <x:v>云南百合王</x:v>
      </x:c>
      <x:c r="B19" s="7" t="str">
        <x:v>百合</x:v>
      </x:c>
      <x:c r="C19" s="7" t="str">
        <x:v>红百合</x:v>
      </x:c>
      <x:c r="D19" s="7" t="str">
        <x:v>红百合8朵</x:v>
      </x:c>
      <x:c r="E19" s="44" t="n">
        <x:v>8</x:v>
      </x:c>
      <x:c r="F19" s="44" t="n">
        <x:v>10000</x:v>
      </x:c>
      <x:c r="G19" s="40" t="n">
        <x:v>0.6</x:v>
      </x:c>
      <x:c r="H19" s="40" t="n">
        <x:v>1</x:v>
      </x:c>
      <x:c r="I19" s="40" t="n">
        <x:f>IFERROR(G19/H19,0)</x:f>
        <x:v>0.6</x:v>
      </x:c>
      <x:c r="J19" s="41" t="n">
        <x:v>4.5</x:v>
      </x:c>
      <x:c r="K19" s="40" t="n">
        <x:f>I19*E19+J19</x:f>
        <x:v>9.3</x:v>
      </x:c>
      <x:c r="L19" s="40" t="n">
        <x:f>ROUNDUP(K19/0.704,2)</x:f>
        <x:v>13.22</x:v>
      </x:c>
      <x:c r="M19" s="41" t="n">
        <x:v>0.5</x:v>
      </x:c>
      <x:c r="N19" s="40" t="n">
        <x:f>CEILING(L19+M19,0.1)</x:f>
        <x:v>13.8</x:v>
      </x:c>
      <x:c r="O19" s="41" t="n">
        <x:v>2</x:v>
      </x:c>
      <x:c r="P19" s="40" t="n">
        <x:f>CEILING(L19+O19,0.1)</x:f>
        <x:v>15.3</x:v>
      </x:c>
      <x:c r="Q19" s="46" t="str">
        <x:f>IF(N19&lt;L19,"低于保本","可上架")</x:f>
        <x:v>可上架</x:v>
      </x:c>
      <x:c r="R19" s="38" t="str">
        <x:v>主图看花苞状态；SKU图纯图不加字</x:v>
      </x:c>
    </x:row>
    <x:row r="20">
      <x:c r="A20" s="6" t="str">
        <x:v>云南百合王</x:v>
      </x:c>
      <x:c r="B20" s="7" t="str">
        <x:v>百合</x:v>
      </x:c>
      <x:c r="C20" s="7" t="str">
        <x:v>红百合</x:v>
      </x:c>
      <x:c r="D20" s="7" t="str">
        <x:v>红百合10朵</x:v>
      </x:c>
      <x:c r="E20" s="44" t="n">
        <x:v>10</x:v>
      </x:c>
      <x:c r="F20" s="44" t="n">
        <x:v>10000</x:v>
      </x:c>
      <x:c r="G20" s="40" t="n">
        <x:v>0.6</x:v>
      </x:c>
      <x:c r="H20" s="40" t="n">
        <x:v>1</x:v>
      </x:c>
      <x:c r="I20" s="40" t="n">
        <x:f>IFERROR(G20/H20,0)</x:f>
        <x:v>0.6</x:v>
      </x:c>
      <x:c r="J20" s="41" t="n">
        <x:v>4.5</x:v>
      </x:c>
      <x:c r="K20" s="40" t="n">
        <x:f>I20*E20+J20</x:f>
        <x:v>10.5</x:v>
      </x:c>
      <x:c r="L20" s="40" t="n">
        <x:f>ROUNDUP(K20/0.704,2)</x:f>
        <x:v>14.92</x:v>
      </x:c>
      <x:c r="M20" s="41" t="n">
        <x:v>0.5</x:v>
      </x:c>
      <x:c r="N20" s="40" t="n">
        <x:f>CEILING(L20+M20,0.1)</x:f>
        <x:v>15.5</x:v>
      </x:c>
      <x:c r="O20" s="41" t="n">
        <x:v>2</x:v>
      </x:c>
      <x:c r="P20" s="40" t="n">
        <x:f>CEILING(L20+O20,0.1)</x:f>
        <x:v>17</x:v>
      </x:c>
      <x:c r="Q20" s="46" t="str">
        <x:f>IF(N20&lt;L20,"低于保本","可上架")</x:f>
        <x:v>可上架</x:v>
      </x:c>
      <x:c r="R20" s="38" t="str">
        <x:v>主图看花苞状态；SKU图纯图不加字</x:v>
      </x:c>
    </x:row>
    <x:row r="21">
      <x:c r="A21" s="6" t="str">
        <x:v>云南百合王</x:v>
      </x:c>
      <x:c r="B21" s="7" t="str">
        <x:v>百合</x:v>
      </x:c>
      <x:c r="C21" s="7" t="str">
        <x:v>红百合</x:v>
      </x:c>
      <x:c r="D21" s="7" t="str">
        <x:v>红百合12朵</x:v>
      </x:c>
      <x:c r="E21" s="44" t="n">
        <x:v>12</x:v>
      </x:c>
      <x:c r="F21" s="44" t="n">
        <x:v>10000</x:v>
      </x:c>
      <x:c r="G21" s="40" t="n">
        <x:v>0.6</x:v>
      </x:c>
      <x:c r="H21" s="40" t="n">
        <x:v>1</x:v>
      </x:c>
      <x:c r="I21" s="40" t="n">
        <x:f>IFERROR(G21/H21,0)</x:f>
        <x:v>0.6</x:v>
      </x:c>
      <x:c r="J21" s="41" t="n">
        <x:v>4.5</x:v>
      </x:c>
      <x:c r="K21" s="40" t="n">
        <x:f>I21*E21+J21</x:f>
        <x:v>11.7</x:v>
      </x:c>
      <x:c r="L21" s="40" t="n">
        <x:f>ROUNDUP(K21/0.704,2)</x:f>
        <x:v>16.62</x:v>
      </x:c>
      <x:c r="M21" s="41" t="n">
        <x:v>0.5</x:v>
      </x:c>
      <x:c r="N21" s="40" t="n">
        <x:f>CEILING(L21+M21,0.1)</x:f>
        <x:v>17.2</x:v>
      </x:c>
      <x:c r="O21" s="41" t="n">
        <x:v>2</x:v>
      </x:c>
      <x:c r="P21" s="40" t="n">
        <x:f>CEILING(L21+O21,0.1)</x:f>
        <x:v>18.7</x:v>
      </x:c>
      <x:c r="Q21" s="46" t="str">
        <x:f>IF(N21&lt;L21,"低于保本","可上架")</x:f>
        <x:v>可上架</x:v>
      </x:c>
      <x:c r="R21" s="38" t="str">
        <x:v>主图看花苞状态；SKU图纯图不加字</x:v>
      </x:c>
    </x:row>
    <x:row r="22">
      <x:c r="A22" s="6" t="str">
        <x:v>云南百合王</x:v>
      </x:c>
      <x:c r="B22" s="7" t="str">
        <x:v>百合</x:v>
      </x:c>
      <x:c r="C22" s="7" t="str">
        <x:v>随机百合</x:v>
      </x:c>
      <x:c r="D22" s="7" t="str">
        <x:v>随机百合6朵</x:v>
      </x:c>
      <x:c r="E22" s="44" t="n">
        <x:v>6</x:v>
      </x:c>
      <x:c r="F22" s="44" t="n">
        <x:v>10000</x:v>
      </x:c>
      <x:c r="G22" s="40" t="n">
        <x:v>0.5</x:v>
      </x:c>
      <x:c r="H22" s="40" t="n">
        <x:v>1</x:v>
      </x:c>
      <x:c r="I22" s="40" t="n">
        <x:f>IFERROR(G22/H22,0)</x:f>
        <x:v>0.5</x:v>
      </x:c>
      <x:c r="J22" s="41" t="n">
        <x:v>4.5</x:v>
      </x:c>
      <x:c r="K22" s="40" t="n">
        <x:f>I22*E22+J22</x:f>
        <x:v>7.5</x:v>
      </x:c>
      <x:c r="L22" s="40" t="n">
        <x:f>ROUNDUP(K22/0.704,2)</x:f>
        <x:v>10.66</x:v>
      </x:c>
      <x:c r="M22" s="41" t="n">
        <x:v>0.5</x:v>
      </x:c>
      <x:c r="N22" s="40" t="n">
        <x:f>CEILING(L22+M22,0.1)</x:f>
        <x:v>11.200000000000001</x:v>
      </x:c>
      <x:c r="O22" s="41" t="n">
        <x:v>2</x:v>
      </x:c>
      <x:c r="P22" s="40" t="n">
        <x:f>CEILING(L22+O22,0.1)</x:f>
        <x:v>12.700000000000001</x:v>
      </x:c>
      <x:c r="Q22" s="46" t="str">
        <x:f>IF(N22&lt;L22,"低于保本","可上架")</x:f>
        <x:v>可上架</x:v>
      </x:c>
      <x:c r="R22" s="38" t="str">
        <x:v>主图看花苞状态；SKU图纯图不加字</x:v>
      </x:c>
    </x:row>
    <x:row r="23">
      <x:c r="A23" s="6" t="str">
        <x:v>云南百合王</x:v>
      </x:c>
      <x:c r="B23" s="7" t="str">
        <x:v>百合</x:v>
      </x:c>
      <x:c r="C23" s="7" t="str">
        <x:v>随机百合</x:v>
      </x:c>
      <x:c r="D23" s="7" t="str">
        <x:v>随机百合8朵</x:v>
      </x:c>
      <x:c r="E23" s="44" t="n">
        <x:v>8</x:v>
      </x:c>
      <x:c r="F23" s="44" t="n">
        <x:v>10000</x:v>
      </x:c>
      <x:c r="G23" s="40" t="n">
        <x:v>0.5</x:v>
      </x:c>
      <x:c r="H23" s="40" t="n">
        <x:v>1</x:v>
      </x:c>
      <x:c r="I23" s="40" t="n">
        <x:f>IFERROR(G23/H23,0)</x:f>
        <x:v>0.5</x:v>
      </x:c>
      <x:c r="J23" s="41" t="n">
        <x:v>4.5</x:v>
      </x:c>
      <x:c r="K23" s="40" t="n">
        <x:f>I23*E23+J23</x:f>
        <x:v>8.5</x:v>
      </x:c>
      <x:c r="L23" s="40" t="n">
        <x:f>ROUNDUP(K23/0.704,2)</x:f>
        <x:v>12.08</x:v>
      </x:c>
      <x:c r="M23" s="41" t="n">
        <x:v>0.5</x:v>
      </x:c>
      <x:c r="N23" s="40" t="n">
        <x:f>CEILING(L23+M23,0.1)</x:f>
        <x:v>12.600000000000001</x:v>
      </x:c>
      <x:c r="O23" s="41" t="n">
        <x:v>2</x:v>
      </x:c>
      <x:c r="P23" s="40" t="n">
        <x:f>CEILING(L23+O23,0.1)</x:f>
        <x:v>14.100000000000001</x:v>
      </x:c>
      <x:c r="Q23" s="46" t="str">
        <x:f>IF(N23&lt;L23,"低于保本","可上架")</x:f>
        <x:v>可上架</x:v>
      </x:c>
      <x:c r="R23" s="38" t="str">
        <x:v>主图看花苞状态；SKU图纯图不加字</x:v>
      </x:c>
    </x:row>
    <x:row r="24">
      <x:c r="A24" s="6" t="str">
        <x:v>云南百合王</x:v>
      </x:c>
      <x:c r="B24" s="7" t="str">
        <x:v>百合</x:v>
      </x:c>
      <x:c r="C24" s="7" t="str">
        <x:v>随机百合</x:v>
      </x:c>
      <x:c r="D24" s="7" t="str">
        <x:v>随机百合10朵</x:v>
      </x:c>
      <x:c r="E24" s="44" t="n">
        <x:v>10</x:v>
      </x:c>
      <x:c r="F24" s="44" t="n">
        <x:v>10000</x:v>
      </x:c>
      <x:c r="G24" s="40" t="n">
        <x:v>0.5</x:v>
      </x:c>
      <x:c r="H24" s="40" t="n">
        <x:v>1</x:v>
      </x:c>
      <x:c r="I24" s="40" t="n">
        <x:f>IFERROR(G24/H24,0)</x:f>
        <x:v>0.5</x:v>
      </x:c>
      <x:c r="J24" s="41" t="n">
        <x:v>4.5</x:v>
      </x:c>
      <x:c r="K24" s="40" t="n">
        <x:f>I24*E24+J24</x:f>
        <x:v>9.5</x:v>
      </x:c>
      <x:c r="L24" s="40" t="n">
        <x:f>ROUNDUP(K24/0.704,2)</x:f>
        <x:v>13.5</x:v>
      </x:c>
      <x:c r="M24" s="41" t="n">
        <x:v>0.5</x:v>
      </x:c>
      <x:c r="N24" s="40" t="n">
        <x:f>CEILING(L24+M24,0.1)</x:f>
        <x:v>14</x:v>
      </x:c>
      <x:c r="O24" s="41" t="n">
        <x:v>2</x:v>
      </x:c>
      <x:c r="P24" s="40" t="n">
        <x:f>CEILING(L24+O24,0.1)</x:f>
        <x:v>15.5</x:v>
      </x:c>
      <x:c r="Q24" s="46" t="str">
        <x:f>IF(N24&lt;L24,"低于保本","可上架")</x:f>
        <x:v>可上架</x:v>
      </x:c>
      <x:c r="R24" s="38" t="str">
        <x:v>主图看花苞状态；SKU图纯图不加字</x:v>
      </x:c>
    </x:row>
    <x:row r="25">
      <x:c r="A25" s="6" t="str">
        <x:v>云南百合王</x:v>
      </x:c>
      <x:c r="B25" s="7" t="str">
        <x:v>百合</x:v>
      </x:c>
      <x:c r="C25" s="7" t="str">
        <x:v>随机百合</x:v>
      </x:c>
      <x:c r="D25" s="7" t="str">
        <x:v>随机百合12朵</x:v>
      </x:c>
      <x:c r="E25" s="44" t="n">
        <x:v>12</x:v>
      </x:c>
      <x:c r="F25" s="44" t="n">
        <x:v>10000</x:v>
      </x:c>
      <x:c r="G25" s="40" t="n">
        <x:v>0.5</x:v>
      </x:c>
      <x:c r="H25" s="40" t="n">
        <x:v>1</x:v>
      </x:c>
      <x:c r="I25" s="40" t="n">
        <x:f>IFERROR(G25/H25,0)</x:f>
        <x:v>0.5</x:v>
      </x:c>
      <x:c r="J25" s="41" t="n">
        <x:v>4.5</x:v>
      </x:c>
      <x:c r="K25" s="40" t="n">
        <x:f>I25*E25+J25</x:f>
        <x:v>10.5</x:v>
      </x:c>
      <x:c r="L25" s="40" t="n">
        <x:f>ROUNDUP(K25/0.704,2)</x:f>
        <x:v>14.92</x:v>
      </x:c>
      <x:c r="M25" s="41" t="n">
        <x:v>0.5</x:v>
      </x:c>
      <x:c r="N25" s="40" t="n">
        <x:f>CEILING(L25+M25,0.1)</x:f>
        <x:v>15.5</x:v>
      </x:c>
      <x:c r="O25" s="41" t="n">
        <x:v>2</x:v>
      </x:c>
      <x:c r="P25" s="40" t="n">
        <x:f>CEILING(L25+O25,0.1)</x:f>
        <x:v>17</x:v>
      </x:c>
      <x:c r="Q25" s="46" t="str">
        <x:f>IF(N25&lt;L25,"低于保本","可上架")</x:f>
        <x:v>可上架</x:v>
      </x:c>
      <x:c r="R25" s="38" t="str">
        <x:v>主图看花苞状态；SKU图纯图不加字</x:v>
      </x:c>
    </x:row>
    <x:row r="26">
      <x:c r="A26" s="6" t="str">
        <x:v>云南百合王</x:v>
      </x:c>
      <x:c r="B26" s="7" t="str">
        <x:v>百合</x:v>
      </x:c>
      <x:c r="C26" s="7" t="str">
        <x:v>重瓣百合</x:v>
      </x:c>
      <x:c r="D26" s="7" t="str">
        <x:v>重瓣百合6朵</x:v>
      </x:c>
      <x:c r="E26" s="44" t="n">
        <x:v>6</x:v>
      </x:c>
      <x:c r="F26" s="44" t="n">
        <x:v>10000</x:v>
      </x:c>
      <x:c r="G26" s="40" t="n">
        <x:v>1</x:v>
      </x:c>
      <x:c r="H26" s="40" t="n">
        <x:v>1</x:v>
      </x:c>
      <x:c r="I26" s="40" t="n">
        <x:f>IFERROR(G26/H26,0)</x:f>
        <x:v>1</x:v>
      </x:c>
      <x:c r="J26" s="41" t="n">
        <x:v>4.5</x:v>
      </x:c>
      <x:c r="K26" s="40" t="n">
        <x:f>I26*E26+J26</x:f>
        <x:v>10.5</x:v>
      </x:c>
      <x:c r="L26" s="40" t="n">
        <x:f>ROUNDUP(K26/0.704,2)</x:f>
        <x:v>14.92</x:v>
      </x:c>
      <x:c r="M26" s="41" t="n">
        <x:v>0.5</x:v>
      </x:c>
      <x:c r="N26" s="40" t="n">
        <x:f>CEILING(L26+M26,0.1)</x:f>
        <x:v>15.5</x:v>
      </x:c>
      <x:c r="O26" s="41" t="n">
        <x:v>2</x:v>
      </x:c>
      <x:c r="P26" s="40" t="n">
        <x:f>CEILING(L26+O26,0.1)</x:f>
        <x:v>17</x:v>
      </x:c>
      <x:c r="Q26" s="46" t="str">
        <x:f>IF(N26&lt;L26,"低于保本","可上架")</x:f>
        <x:v>可上架</x:v>
      </x:c>
      <x:c r="R26" s="38" t="str">
        <x:v>主图看花苞状态；SKU图纯图不加字</x:v>
      </x:c>
    </x:row>
    <x:row r="27">
      <x:c r="A27" s="6" t="str">
        <x:v>云南百合王</x:v>
      </x:c>
      <x:c r="B27" s="7" t="str">
        <x:v>百合</x:v>
      </x:c>
      <x:c r="C27" s="7" t="str">
        <x:v>重瓣百合</x:v>
      </x:c>
      <x:c r="D27" s="7" t="str">
        <x:v>重瓣百合8朵</x:v>
      </x:c>
      <x:c r="E27" s="44" t="n">
        <x:v>8</x:v>
      </x:c>
      <x:c r="F27" s="44" t="n">
        <x:v>10000</x:v>
      </x:c>
      <x:c r="G27" s="40" t="n">
        <x:v>1</x:v>
      </x:c>
      <x:c r="H27" s="40" t="n">
        <x:v>1</x:v>
      </x:c>
      <x:c r="I27" s="40" t="n">
        <x:f>IFERROR(G27/H27,0)</x:f>
        <x:v>1</x:v>
      </x:c>
      <x:c r="J27" s="41" t="n">
        <x:v>4.5</x:v>
      </x:c>
      <x:c r="K27" s="40" t="n">
        <x:f>I27*E27+J27</x:f>
        <x:v>12.5</x:v>
      </x:c>
      <x:c r="L27" s="40" t="n">
        <x:f>ROUNDUP(K27/0.704,2)</x:f>
        <x:v>17.76</x:v>
      </x:c>
      <x:c r="M27" s="41" t="n">
        <x:v>0.5</x:v>
      </x:c>
      <x:c r="N27" s="40" t="n">
        <x:f>CEILING(L27+M27,0.1)</x:f>
        <x:v>18.3</x:v>
      </x:c>
      <x:c r="O27" s="41" t="n">
        <x:v>2</x:v>
      </x:c>
      <x:c r="P27" s="40" t="n">
        <x:f>CEILING(L27+O27,0.1)</x:f>
        <x:v>19.8</x:v>
      </x:c>
      <x:c r="Q27" s="46" t="str">
        <x:f>IF(N27&lt;L27,"低于保本","可上架")</x:f>
        <x:v>可上架</x:v>
      </x:c>
      <x:c r="R27" s="38" t="str">
        <x:v>主图看花苞状态；SKU图纯图不加字</x:v>
      </x:c>
    </x:row>
    <x:row r="28">
      <x:c r="A28" s="6" t="str">
        <x:v>云南百合王</x:v>
      </x:c>
      <x:c r="B28" s="7" t="str">
        <x:v>百合</x:v>
      </x:c>
      <x:c r="C28" s="7" t="str">
        <x:v>重瓣百合</x:v>
      </x:c>
      <x:c r="D28" s="7" t="str">
        <x:v>重瓣百合10朵</x:v>
      </x:c>
      <x:c r="E28" s="44" t="n">
        <x:v>10</x:v>
      </x:c>
      <x:c r="F28" s="44" t="n">
        <x:v>10000</x:v>
      </x:c>
      <x:c r="G28" s="40" t="n">
        <x:v>1</x:v>
      </x:c>
      <x:c r="H28" s="40" t="n">
        <x:v>1</x:v>
      </x:c>
      <x:c r="I28" s="40" t="n">
        <x:f>IFERROR(G28/H28,0)</x:f>
        <x:v>1</x:v>
      </x:c>
      <x:c r="J28" s="41" t="n">
        <x:v>4.5</x:v>
      </x:c>
      <x:c r="K28" s="40" t="n">
        <x:f>I28*E28+J28</x:f>
        <x:v>14.5</x:v>
      </x:c>
      <x:c r="L28" s="40" t="n">
        <x:f>ROUNDUP(K28/0.704,2)</x:f>
        <x:v>20.6</x:v>
      </x:c>
      <x:c r="M28" s="41" t="n">
        <x:v>0.5</x:v>
      </x:c>
      <x:c r="N28" s="40" t="n">
        <x:f>CEILING(L28+M28,0.1)</x:f>
        <x:v>21.1</x:v>
      </x:c>
      <x:c r="O28" s="41" t="n">
        <x:v>2</x:v>
      </x:c>
      <x:c r="P28" s="40" t="n">
        <x:f>CEILING(L28+O28,0.1)</x:f>
        <x:v>22.6</x:v>
      </x:c>
      <x:c r="Q28" s="46" t="str">
        <x:f>IF(N28&lt;L28,"低于保本","可上架")</x:f>
        <x:v>可上架</x:v>
      </x:c>
      <x:c r="R28" s="38" t="str">
        <x:v>主图看花苞状态；SKU图纯图不加字</x:v>
      </x:c>
    </x:row>
    <x:row r="29">
      <x:c r="A29" s="6" t="str">
        <x:v>云南百合王</x:v>
      </x:c>
      <x:c r="B29" s="7" t="str">
        <x:v>百合</x:v>
      </x:c>
      <x:c r="C29" s="7" t="str">
        <x:v>重瓣百合</x:v>
      </x:c>
      <x:c r="D29" s="7" t="str">
        <x:v>重瓣百合12朵</x:v>
      </x:c>
      <x:c r="E29" s="44" t="n">
        <x:v>12</x:v>
      </x:c>
      <x:c r="F29" s="44" t="n">
        <x:v>10000</x:v>
      </x:c>
      <x:c r="G29" s="40" t="n">
        <x:v>1</x:v>
      </x:c>
      <x:c r="H29" s="40" t="n">
        <x:v>1</x:v>
      </x:c>
      <x:c r="I29" s="40" t="n">
        <x:f>IFERROR(G29/H29,0)</x:f>
        <x:v>1</x:v>
      </x:c>
      <x:c r="J29" s="41" t="n">
        <x:v>4.5</x:v>
      </x:c>
      <x:c r="K29" s="40" t="n">
        <x:f>I29*E29+J29</x:f>
        <x:v>16.5</x:v>
      </x:c>
      <x:c r="L29" s="40" t="n">
        <x:f>ROUNDUP(K29/0.704,2)</x:f>
        <x:v>23.44</x:v>
      </x:c>
      <x:c r="M29" s="41" t="n">
        <x:v>0.5</x:v>
      </x:c>
      <x:c r="N29" s="40" t="n">
        <x:f>CEILING(L29+M29,0.1)</x:f>
        <x:v>24</x:v>
      </x:c>
      <x:c r="O29" s="41" t="n">
        <x:v>2</x:v>
      </x:c>
      <x:c r="P29" s="40" t="n">
        <x:f>CEILING(L29+O29,0.1)</x:f>
        <x:v>25.5</x:v>
      </x:c>
      <x:c r="Q29" s="46" t="str">
        <x:f>IF(N29&lt;L29,"低于保本","可上架")</x:f>
        <x:v>可上架</x:v>
      </x:c>
      <x:c r="R29" s="38" t="str">
        <x:v>主图看花苞状态；SKU图纯图不加字</x:v>
      </x:c>
    </x:row>
    <x:row r="30">
      <x:c r="A30" s="6" t="str">
        <x:v>云南百合王</x:v>
      </x:c>
      <x:c r="B30" s="7" t="str">
        <x:v>百合</x:v>
      </x:c>
      <x:c r="C30" s="7" t="str">
        <x:v>单头百合</x:v>
      </x:c>
      <x:c r="D30" s="7" t="str">
        <x:v>单头百合6朵</x:v>
      </x:c>
      <x:c r="E30" s="44" t="n">
        <x:v>6</x:v>
      </x:c>
      <x:c r="F30" s="44" t="n">
        <x:v>10000</x:v>
      </x:c>
      <x:c r="G30" s="40" t="n">
        <x:v>0.7</x:v>
      </x:c>
      <x:c r="H30" s="40" t="n">
        <x:v>1</x:v>
      </x:c>
      <x:c r="I30" s="40" t="n">
        <x:f>IFERROR(G30/H30,0)</x:f>
        <x:v>0.7</x:v>
      </x:c>
      <x:c r="J30" s="41" t="n">
        <x:v>4.5</x:v>
      </x:c>
      <x:c r="K30" s="40" t="n">
        <x:f>I30*E30+J30</x:f>
        <x:v>8.7</x:v>
      </x:c>
      <x:c r="L30" s="40" t="n">
        <x:f>ROUNDUP(K30/0.704,2)</x:f>
        <x:v>12.36</x:v>
      </x:c>
      <x:c r="M30" s="41" t="n">
        <x:v>0.5</x:v>
      </x:c>
      <x:c r="N30" s="40" t="n">
        <x:f>CEILING(L30+M30,0.1)</x:f>
        <x:v>12.9</x:v>
      </x:c>
      <x:c r="O30" s="41" t="n">
        <x:v>2</x:v>
      </x:c>
      <x:c r="P30" s="40" t="n">
        <x:f>CEILING(L30+O30,0.1)</x:f>
        <x:v>14.4</x:v>
      </x:c>
      <x:c r="Q30" s="46" t="str">
        <x:f>IF(N30&lt;L30,"低于保本","可上架")</x:f>
        <x:v>可上架</x:v>
      </x:c>
      <x:c r="R30" s="38" t="str">
        <x:v>主图看花苞状态；SKU图纯图不加字</x:v>
      </x:c>
    </x:row>
    <x:row r="31">
      <x:c r="A31" s="6" t="str">
        <x:v>云南百合王</x:v>
      </x:c>
      <x:c r="B31" s="7" t="str">
        <x:v>百合</x:v>
      </x:c>
      <x:c r="C31" s="7" t="str">
        <x:v>单头百合</x:v>
      </x:c>
      <x:c r="D31" s="7" t="str">
        <x:v>单头百合8朵</x:v>
      </x:c>
      <x:c r="E31" s="44" t="n">
        <x:v>8</x:v>
      </x:c>
      <x:c r="F31" s="44" t="n">
        <x:v>10000</x:v>
      </x:c>
      <x:c r="G31" s="40" t="n">
        <x:v>0.7</x:v>
      </x:c>
      <x:c r="H31" s="40" t="n">
        <x:v>1</x:v>
      </x:c>
      <x:c r="I31" s="40" t="n">
        <x:f>IFERROR(G31/H31,0)</x:f>
        <x:v>0.7</x:v>
      </x:c>
      <x:c r="J31" s="41" t="n">
        <x:v>4.5</x:v>
      </x:c>
      <x:c r="K31" s="40" t="n">
        <x:f>I31*E31+J31</x:f>
        <x:v>10.1</x:v>
      </x:c>
      <x:c r="L31" s="40" t="n">
        <x:f>ROUNDUP(K31/0.704,2)</x:f>
        <x:v>14.35</x:v>
      </x:c>
      <x:c r="M31" s="41" t="n">
        <x:v>0.5</x:v>
      </x:c>
      <x:c r="N31" s="40" t="n">
        <x:f>CEILING(L31+M31,0.1)</x:f>
        <x:v>14.9</x:v>
      </x:c>
      <x:c r="O31" s="41" t="n">
        <x:v>2</x:v>
      </x:c>
      <x:c r="P31" s="40" t="n">
        <x:f>CEILING(L31+O31,0.1)</x:f>
        <x:v>16.400000000000002</x:v>
      </x:c>
      <x:c r="Q31" s="46" t="str">
        <x:f>IF(N31&lt;L31,"低于保本","可上架")</x:f>
        <x:v>可上架</x:v>
      </x:c>
      <x:c r="R31" s="38" t="str">
        <x:v>主图看花苞状态；SKU图纯图不加字</x:v>
      </x:c>
    </x:row>
    <x:row r="32">
      <x:c r="A32" s="6" t="str">
        <x:v>云南百合王</x:v>
      </x:c>
      <x:c r="B32" s="7" t="str">
        <x:v>百合</x:v>
      </x:c>
      <x:c r="C32" s="7" t="str">
        <x:v>单头百合</x:v>
      </x:c>
      <x:c r="D32" s="7" t="str">
        <x:v>单头百合10朵</x:v>
      </x:c>
      <x:c r="E32" s="44" t="n">
        <x:v>10</x:v>
      </x:c>
      <x:c r="F32" s="44" t="n">
        <x:v>10000</x:v>
      </x:c>
      <x:c r="G32" s="40" t="n">
        <x:v>0.7</x:v>
      </x:c>
      <x:c r="H32" s="40" t="n">
        <x:v>1</x:v>
      </x:c>
      <x:c r="I32" s="40" t="n">
        <x:f>IFERROR(G32/H32,0)</x:f>
        <x:v>0.7</x:v>
      </x:c>
      <x:c r="J32" s="41" t="n">
        <x:v>4.5</x:v>
      </x:c>
      <x:c r="K32" s="40" t="n">
        <x:f>I32*E32+J32</x:f>
        <x:v>11.5</x:v>
      </x:c>
      <x:c r="L32" s="40" t="n">
        <x:f>ROUNDUP(K32/0.704,2)</x:f>
        <x:v>16.34</x:v>
      </x:c>
      <x:c r="M32" s="41" t="n">
        <x:v>0.5</x:v>
      </x:c>
      <x:c r="N32" s="40" t="n">
        <x:f>CEILING(L32+M32,0.1)</x:f>
        <x:v>16.900000000000002</x:v>
      </x:c>
      <x:c r="O32" s="41" t="n">
        <x:v>2</x:v>
      </x:c>
      <x:c r="P32" s="40" t="n">
        <x:f>CEILING(L32+O32,0.1)</x:f>
        <x:v>18.400000000000002</x:v>
      </x:c>
      <x:c r="Q32" s="46" t="str">
        <x:f>IF(N32&lt;L32,"低于保本","可上架")</x:f>
        <x:v>可上架</x:v>
      </x:c>
      <x:c r="R32" s="38" t="str">
        <x:v>主图看花苞状态；SKU图纯图不加字</x:v>
      </x:c>
    </x:row>
    <x:row r="33">
      <x:c r="A33" s="6" t="str">
        <x:v>云南百合王</x:v>
      </x:c>
      <x:c r="B33" s="7" t="str">
        <x:v>百合</x:v>
      </x:c>
      <x:c r="C33" s="7" t="str">
        <x:v>单头百合</x:v>
      </x:c>
      <x:c r="D33" s="7" t="str">
        <x:v>单头百合12朵</x:v>
      </x:c>
      <x:c r="E33" s="44" t="n">
        <x:v>12</x:v>
      </x:c>
      <x:c r="F33" s="44" t="n">
        <x:v>10000</x:v>
      </x:c>
      <x:c r="G33" s="40" t="n">
        <x:v>0.7</x:v>
      </x:c>
      <x:c r="H33" s="40" t="n">
        <x:v>1</x:v>
      </x:c>
      <x:c r="I33" s="40" t="n">
        <x:f>IFERROR(G33/H33,0)</x:f>
        <x:v>0.7</x:v>
      </x:c>
      <x:c r="J33" s="41" t="n">
        <x:v>4.5</x:v>
      </x:c>
      <x:c r="K33" s="40" t="n">
        <x:f>I33*E33+J33</x:f>
        <x:v>12.899999999999999</x:v>
      </x:c>
      <x:c r="L33" s="40" t="n">
        <x:f>ROUNDUP(K33/0.704,2)</x:f>
        <x:v>18.33</x:v>
      </x:c>
      <x:c r="M33" s="41" t="n">
        <x:v>0.5</x:v>
      </x:c>
      <x:c r="N33" s="40" t="n">
        <x:f>CEILING(L33+M33,0.1)</x:f>
        <x:v>18.900000000000002</x:v>
      </x:c>
      <x:c r="O33" s="41" t="n">
        <x:v>2</x:v>
      </x:c>
      <x:c r="P33" s="40" t="n">
        <x:f>CEILING(L33+O33,0.1)</x:f>
        <x:v>20.400000000000002</x:v>
      </x:c>
      <x:c r="Q33" s="46" t="str">
        <x:f>IF(N33&lt;L33,"低于保本","可上架")</x:f>
        <x:v>可上架</x:v>
      </x:c>
      <x:c r="R33" s="38" t="str">
        <x:v>主图看花苞状态；SKU图纯图不加字</x:v>
      </x:c>
    </x:row>
    <x:row r="34">
      <x:c r="A34" s="6" t="str">
        <x:v>云南百合王</x:v>
      </x:c>
      <x:c r="B34" s="7" t="str">
        <x:v>其他花材</x:v>
      </x:c>
      <x:c r="C34" s="7" t="str">
        <x:v>吸色单瓣</x:v>
      </x:c>
      <x:c r="D34" s="7" t="str">
        <x:v>吸色单瓣5支</x:v>
      </x:c>
      <x:c r="E34" s="44" t="n">
        <x:v>5</x:v>
      </x:c>
      <x:c r="F34" s="44" t="n">
        <x:v>10000</x:v>
      </x:c>
      <x:c r="G34" s="40" t="n">
        <x:v>0.65</x:v>
      </x:c>
      <x:c r="H34" s="40" t="n">
        <x:v>1</x:v>
      </x:c>
      <x:c r="I34" s="40" t="n">
        <x:f>IFERROR(G34/H34,0)</x:f>
        <x:v>0.65</x:v>
      </x:c>
      <x:c r="J34" s="41" t="n">
        <x:v>4.5</x:v>
      </x:c>
      <x:c r="K34" s="40" t="n">
        <x:f>I34*E34+J34</x:f>
        <x:v>7.75</x:v>
      </x:c>
      <x:c r="L34" s="40" t="n">
        <x:f>ROUNDUP(K34/0.704,2)</x:f>
        <x:v>11.01</x:v>
      </x:c>
      <x:c r="M34" s="41" t="n">
        <x:v>0.5</x:v>
      </x:c>
      <x:c r="N34" s="40" t="n">
        <x:f>CEILING(L34+M34,0.1)</x:f>
        <x:v>11.600000000000001</x:v>
      </x:c>
      <x:c r="O34" s="41" t="n">
        <x:v>2</x:v>
      </x:c>
      <x:c r="P34" s="40" t="n">
        <x:f>CEILING(L34+O34,0.1)</x:f>
        <x:v>13.100000000000001</x:v>
      </x:c>
      <x:c r="Q34" s="46" t="str">
        <x:f>IF(N34&lt;L34,"低于保本","可上架")</x:f>
        <x:v>可上架</x:v>
      </x:c>
      <x:c r="R34" s="38" t="str">
        <x:v>主图看新鲜度；SKU图纯图不加字</x:v>
      </x:c>
    </x:row>
    <x:row r="35">
      <x:c r="A35" s="6" t="str">
        <x:v>云南百合王</x:v>
      </x:c>
      <x:c r="B35" s="7" t="str">
        <x:v>其他花材</x:v>
      </x:c>
      <x:c r="C35" s="7" t="str">
        <x:v>吸色单瓣</x:v>
      </x:c>
      <x:c r="D35" s="7" t="str">
        <x:v>吸色单瓣10支</x:v>
      </x:c>
      <x:c r="E35" s="44" t="n">
        <x:v>10</x:v>
      </x:c>
      <x:c r="F35" s="44" t="n">
        <x:v>10000</x:v>
      </x:c>
      <x:c r="G35" s="40" t="n">
        <x:v>0.65</x:v>
      </x:c>
      <x:c r="H35" s="40" t="n">
        <x:v>1</x:v>
      </x:c>
      <x:c r="I35" s="40" t="n">
        <x:f>IFERROR(G35/H35,0)</x:f>
        <x:v>0.65</x:v>
      </x:c>
      <x:c r="J35" s="41" t="n">
        <x:v>4.5</x:v>
      </x:c>
      <x:c r="K35" s="40" t="n">
        <x:f>I35*E35+J35</x:f>
        <x:v>11</x:v>
      </x:c>
      <x:c r="L35" s="40" t="n">
        <x:f>ROUNDUP(K35/0.704,2)</x:f>
        <x:v>15.63</x:v>
      </x:c>
      <x:c r="M35" s="41" t="n">
        <x:v>0.5</x:v>
      </x:c>
      <x:c r="N35" s="40" t="n">
        <x:f>CEILING(L35+M35,0.1)</x:f>
        <x:v>16.2</x:v>
      </x:c>
      <x:c r="O35" s="41" t="n">
        <x:v>2</x:v>
      </x:c>
      <x:c r="P35" s="40" t="n">
        <x:f>CEILING(L35+O35,0.1)</x:f>
        <x:v>17.7</x:v>
      </x:c>
      <x:c r="Q35" s="46" t="str">
        <x:f>IF(N35&lt;L35,"低于保本","可上架")</x:f>
        <x:v>可上架</x:v>
      </x:c>
      <x:c r="R35" s="38" t="str">
        <x:v>主图看新鲜度；SKU图纯图不加字</x:v>
      </x:c>
    </x:row>
    <x:row r="36">
      <x:c r="A36" s="6" t="str">
        <x:v>云南百合王</x:v>
      </x:c>
      <x:c r="B36" s="7" t="str">
        <x:v>其他花材</x:v>
      </x:c>
      <x:c r="C36" s="7" t="str">
        <x:v>吸色单瓣</x:v>
      </x:c>
      <x:c r="D36" s="7" t="str">
        <x:v>吸色单瓣20支</x:v>
      </x:c>
      <x:c r="E36" s="44" t="n">
        <x:v>20</x:v>
      </x:c>
      <x:c r="F36" s="44" t="n">
        <x:v>10000</x:v>
      </x:c>
      <x:c r="G36" s="40" t="n">
        <x:v>0.65</x:v>
      </x:c>
      <x:c r="H36" s="40" t="n">
        <x:v>1</x:v>
      </x:c>
      <x:c r="I36" s="40" t="n">
        <x:f>IFERROR(G36/H36,0)</x:f>
        <x:v>0.65</x:v>
      </x:c>
      <x:c r="J36" s="41" t="n">
        <x:v>4.5</x:v>
      </x:c>
      <x:c r="K36" s="40" t="n">
        <x:f>I36*E36+J36</x:f>
        <x:v>17.5</x:v>
      </x:c>
      <x:c r="L36" s="40" t="n">
        <x:f>ROUNDUP(K36/0.704,2)</x:f>
        <x:v>24.86</x:v>
      </x:c>
      <x:c r="M36" s="41" t="n">
        <x:v>0.5</x:v>
      </x:c>
      <x:c r="N36" s="40" t="n">
        <x:f>CEILING(L36+M36,0.1)</x:f>
        <x:v>25.400000000000002</x:v>
      </x:c>
      <x:c r="O36" s="41" t="n">
        <x:v>2</x:v>
      </x:c>
      <x:c r="P36" s="40" t="n">
        <x:f>CEILING(L36+O36,0.1)</x:f>
        <x:v>26.900000000000002</x:v>
      </x:c>
      <x:c r="Q36" s="46" t="str">
        <x:f>IF(N36&lt;L36,"低于保本","可上架")</x:f>
        <x:v>可上架</x:v>
      </x:c>
      <x:c r="R36" s="38" t="str">
        <x:v>主图看新鲜度；SKU图纯图不加字</x:v>
      </x:c>
    </x:row>
    <x:row r="37">
      <x:c r="A37" s="6" t="str">
        <x:v>云南百合王</x:v>
      </x:c>
      <x:c r="B37" s="7" t="str">
        <x:v>玫瑰/按支</x:v>
      </x:c>
      <x:c r="C37" s="7" t="str">
        <x:v>红玫瑰</x:v>
      </x:c>
      <x:c r="D37" s="7" t="str">
        <x:v>红玫瑰10支</x:v>
      </x:c>
      <x:c r="E37" s="44" t="n">
        <x:v>10</x:v>
      </x:c>
      <x:c r="F37" s="44" t="n">
        <x:v>10000</x:v>
      </x:c>
      <x:c r="G37" s="40" t="n">
        <x:v>7</x:v>
      </x:c>
      <x:c r="H37" s="40" t="n">
        <x:v>20</x:v>
      </x:c>
      <x:c r="I37" s="40" t="n">
        <x:f>IFERROR(G37/H37,0)</x:f>
        <x:v>0.35</x:v>
      </x:c>
      <x:c r="J37" s="41" t="n">
        <x:v>5.5</x:v>
      </x:c>
      <x:c r="K37" s="40" t="n">
        <x:f>I37*E37+J37</x:f>
        <x:v>9</x:v>
      </x:c>
      <x:c r="L37" s="40" t="n">
        <x:f>ROUNDUP(K37/0.704,2)</x:f>
        <x:v>12.79</x:v>
      </x:c>
      <x:c r="M37" s="41" t="n">
        <x:v>0.5</x:v>
      </x:c>
      <x:c r="N37" s="40" t="n">
        <x:f>CEILING(L37+M37,0.1)</x:f>
        <x:v>13.3</x:v>
      </x:c>
      <x:c r="O37" s="41" t="n">
        <x:v>2</x:v>
      </x:c>
      <x:c r="P37" s="40" t="n">
        <x:f>CEILING(L37+O37,0.1)</x:f>
        <x:v>14.8</x:v>
      </x:c>
      <x:c r="Q37" s="46" t="str">
        <x:f>IF(N37&lt;L37,"低于保本","可上架")</x:f>
        <x:v>可上架</x:v>
      </x:c>
      <x:c r="R37" s="38" t="str">
        <x:v>主图看新鲜度；SKU图纯图不加字</x:v>
      </x:c>
    </x:row>
    <x:row r="38">
      <x:c r="A38" s="6" t="str">
        <x:v>云南百合王</x:v>
      </x:c>
      <x:c r="B38" s="7" t="str">
        <x:v>玫瑰/按支</x:v>
      </x:c>
      <x:c r="C38" s="7" t="str">
        <x:v>红玫瑰</x:v>
      </x:c>
      <x:c r="D38" s="7" t="str">
        <x:v>红玫瑰20支</x:v>
      </x:c>
      <x:c r="E38" s="44" t="n">
        <x:v>20</x:v>
      </x:c>
      <x:c r="F38" s="44" t="n">
        <x:v>10000</x:v>
      </x:c>
      <x:c r="G38" s="40" t="n">
        <x:v>7</x:v>
      </x:c>
      <x:c r="H38" s="40" t="n">
        <x:v>20</x:v>
      </x:c>
      <x:c r="I38" s="40" t="n">
        <x:f>IFERROR(G38/H38,0)</x:f>
        <x:v>0.35</x:v>
      </x:c>
      <x:c r="J38" s="41" t="n">
        <x:v>5.5</x:v>
      </x:c>
      <x:c r="K38" s="40" t="n">
        <x:f>I38*E38+J38</x:f>
        <x:v>12.5</x:v>
      </x:c>
      <x:c r="L38" s="40" t="n">
        <x:f>ROUNDUP(K38/0.704,2)</x:f>
        <x:v>17.76</x:v>
      </x:c>
      <x:c r="M38" s="41" t="n">
        <x:v>0.5</x:v>
      </x:c>
      <x:c r="N38" s="40" t="n">
        <x:f>CEILING(L38+M38,0.1)</x:f>
        <x:v>18.3</x:v>
      </x:c>
      <x:c r="O38" s="41" t="n">
        <x:v>2</x:v>
      </x:c>
      <x:c r="P38" s="40" t="n">
        <x:f>CEILING(L38+O38,0.1)</x:f>
        <x:v>19.8</x:v>
      </x:c>
      <x:c r="Q38" s="46" t="str">
        <x:f>IF(N38&lt;L38,"低于保本","可上架")</x:f>
        <x:v>可上架</x:v>
      </x:c>
      <x:c r="R38" s="38" t="str">
        <x:v>主图看新鲜度；SKU图纯图不加字</x:v>
      </x:c>
    </x:row>
    <x:row r="39">
      <x:c r="A39" s="6" t="str">
        <x:v>云南百合王</x:v>
      </x:c>
      <x:c r="B39" s="7" t="str">
        <x:v>玫瑰/按支</x:v>
      </x:c>
      <x:c r="C39" s="7" t="str">
        <x:v>戴安娜</x:v>
      </x:c>
      <x:c r="D39" s="7" t="str">
        <x:v>戴安娜10支</x:v>
      </x:c>
      <x:c r="E39" s="44" t="n">
        <x:v>10</x:v>
      </x:c>
      <x:c r="F39" s="44" t="n">
        <x:v>10000</x:v>
      </x:c>
      <x:c r="G39" s="40" t="n">
        <x:v>9</x:v>
      </x:c>
      <x:c r="H39" s="40" t="n">
        <x:v>20</x:v>
      </x:c>
      <x:c r="I39" s="40" t="n">
        <x:f>IFERROR(G39/H39,0)</x:f>
        <x:v>0.45</x:v>
      </x:c>
      <x:c r="J39" s="41" t="n">
        <x:v>5.5</x:v>
      </x:c>
      <x:c r="K39" s="40" t="n">
        <x:f>I39*E39+J39</x:f>
        <x:v>10</x:v>
      </x:c>
      <x:c r="L39" s="40" t="n">
        <x:f>ROUNDUP(K39/0.704,2)</x:f>
        <x:v>14.21</x:v>
      </x:c>
      <x:c r="M39" s="41" t="n">
        <x:v>0.5</x:v>
      </x:c>
      <x:c r="N39" s="40" t="n">
        <x:f>CEILING(L39+M39,0.1)</x:f>
        <x:v>14.8</x:v>
      </x:c>
      <x:c r="O39" s="41" t="n">
        <x:v>2</x:v>
      </x:c>
      <x:c r="P39" s="40" t="n">
        <x:f>CEILING(L39+O39,0.1)</x:f>
        <x:v>16.3</x:v>
      </x:c>
      <x:c r="Q39" s="46" t="str">
        <x:f>IF(N39&lt;L39,"低于保本","可上架")</x:f>
        <x:v>可上架</x:v>
      </x:c>
      <x:c r="R39" s="38" t="str">
        <x:v>主图看新鲜度；SKU图纯图不加字</x:v>
      </x:c>
    </x:row>
    <x:row r="40">
      <x:c r="A40" s="6" t="str">
        <x:v>云南百合王</x:v>
      </x:c>
      <x:c r="B40" s="7" t="str">
        <x:v>玫瑰/按支</x:v>
      </x:c>
      <x:c r="C40" s="7" t="str">
        <x:v>戴安娜</x:v>
      </x:c>
      <x:c r="D40" s="7" t="str">
        <x:v>戴安娜20支</x:v>
      </x:c>
      <x:c r="E40" s="44" t="n">
        <x:v>20</x:v>
      </x:c>
      <x:c r="F40" s="44" t="n">
        <x:v>10000</x:v>
      </x:c>
      <x:c r="G40" s="40" t="n">
        <x:v>9</x:v>
      </x:c>
      <x:c r="H40" s="40" t="n">
        <x:v>20</x:v>
      </x:c>
      <x:c r="I40" s="40" t="n">
        <x:f>IFERROR(G40/H40,0)</x:f>
        <x:v>0.45</x:v>
      </x:c>
      <x:c r="J40" s="41" t="n">
        <x:v>5.5</x:v>
      </x:c>
      <x:c r="K40" s="40" t="n">
        <x:f>I40*E40+J40</x:f>
        <x:v>14.5</x:v>
      </x:c>
      <x:c r="L40" s="40" t="n">
        <x:f>ROUNDUP(K40/0.704,2)</x:f>
        <x:v>20.6</x:v>
      </x:c>
      <x:c r="M40" s="41" t="n">
        <x:v>0.5</x:v>
      </x:c>
      <x:c r="N40" s="40" t="n">
        <x:f>CEILING(L40+M40,0.1)</x:f>
        <x:v>21.1</x:v>
      </x:c>
      <x:c r="O40" s="41" t="n">
        <x:v>2</x:v>
      </x:c>
      <x:c r="P40" s="40" t="n">
        <x:f>CEILING(L40+O40,0.1)</x:f>
        <x:v>22.6</x:v>
      </x:c>
      <x:c r="Q40" s="46" t="str">
        <x:f>IF(N40&lt;L40,"低于保本","可上架")</x:f>
        <x:v>可上架</x:v>
      </x:c>
      <x:c r="R40" s="38" t="str">
        <x:v>主图看新鲜度；SKU图纯图不加字</x:v>
      </x:c>
    </x:row>
    <x:row r="41">
      <x:c r="A41" s="6" t="str">
        <x:v>云南百合王</x:v>
      </x:c>
      <x:c r="B41" s="7" t="str">
        <x:v>玫瑰/按支</x:v>
      </x:c>
      <x:c r="C41" s="7" t="str">
        <x:v>猪小姐</x:v>
      </x:c>
      <x:c r="D41" s="7" t="str">
        <x:v>猪小姐10支</x:v>
      </x:c>
      <x:c r="E41" s="44" t="n">
        <x:v>10</x:v>
      </x:c>
      <x:c r="F41" s="44" t="n">
        <x:v>10000</x:v>
      </x:c>
      <x:c r="G41" s="40" t="n">
        <x:v>8</x:v>
      </x:c>
      <x:c r="H41" s="40" t="n">
        <x:v>20</x:v>
      </x:c>
      <x:c r="I41" s="40" t="n">
        <x:f>IFERROR(G41/H41,0)</x:f>
        <x:v>0.4</x:v>
      </x:c>
      <x:c r="J41" s="41" t="n">
        <x:v>5.5</x:v>
      </x:c>
      <x:c r="K41" s="40" t="n">
        <x:f>I41*E41+J41</x:f>
        <x:v>9.5</x:v>
      </x:c>
      <x:c r="L41" s="40" t="n">
        <x:f>ROUNDUP(K41/0.704,2)</x:f>
        <x:v>13.5</x:v>
      </x:c>
      <x:c r="M41" s="41" t="n">
        <x:v>0.5</x:v>
      </x:c>
      <x:c r="N41" s="40" t="n">
        <x:f>CEILING(L41+M41,0.1)</x:f>
        <x:v>14</x:v>
      </x:c>
      <x:c r="O41" s="41" t="n">
        <x:v>2</x:v>
      </x:c>
      <x:c r="P41" s="40" t="n">
        <x:f>CEILING(L41+O41,0.1)</x:f>
        <x:v>15.5</x:v>
      </x:c>
      <x:c r="Q41" s="46" t="str">
        <x:f>IF(N41&lt;L41,"低于保本","可上架")</x:f>
        <x:v>可上架</x:v>
      </x:c>
      <x:c r="R41" s="38" t="str">
        <x:v>主图看新鲜度；SKU图纯图不加字</x:v>
      </x:c>
    </x:row>
    <x:row r="42">
      <x:c r="A42" s="6" t="str">
        <x:v>云南百合王</x:v>
      </x:c>
      <x:c r="B42" s="7" t="str">
        <x:v>玫瑰/按支</x:v>
      </x:c>
      <x:c r="C42" s="7" t="str">
        <x:v>猪小姐</x:v>
      </x:c>
      <x:c r="D42" s="7" t="str">
        <x:v>猪小姐20支</x:v>
      </x:c>
      <x:c r="E42" s="44" t="n">
        <x:v>20</x:v>
      </x:c>
      <x:c r="F42" s="44" t="n">
        <x:v>10000</x:v>
      </x:c>
      <x:c r="G42" s="40" t="n">
        <x:v>8</x:v>
      </x:c>
      <x:c r="H42" s="40" t="n">
        <x:v>20</x:v>
      </x:c>
      <x:c r="I42" s="40" t="n">
        <x:f>IFERROR(G42/H42,0)</x:f>
        <x:v>0.4</x:v>
      </x:c>
      <x:c r="J42" s="41" t="n">
        <x:v>5.5</x:v>
      </x:c>
      <x:c r="K42" s="40" t="n">
        <x:f>I42*E42+J42</x:f>
        <x:v>13.5</x:v>
      </x:c>
      <x:c r="L42" s="40" t="n">
        <x:f>ROUNDUP(K42/0.704,2)</x:f>
        <x:v>19.18</x:v>
      </x:c>
      <x:c r="M42" s="41" t="n">
        <x:v>0.5</x:v>
      </x:c>
      <x:c r="N42" s="40" t="n">
        <x:f>CEILING(L42+M42,0.1)</x:f>
        <x:v>19.700000000000003</x:v>
      </x:c>
      <x:c r="O42" s="41" t="n">
        <x:v>2</x:v>
      </x:c>
      <x:c r="P42" s="40" t="n">
        <x:f>CEILING(L42+O42,0.1)</x:f>
        <x:v>21.200000000000003</x:v>
      </x:c>
      <x:c r="Q42" s="46" t="str">
        <x:f>IF(N42&lt;L42,"低于保本","可上架")</x:f>
        <x:v>可上架</x:v>
      </x:c>
      <x:c r="R42" s="38" t="str">
        <x:v>主图看新鲜度；SKU图纯图不加字</x:v>
      </x:c>
    </x:row>
    <x:row r="43">
      <x:c r="A43" s="6" t="str">
        <x:v>云南百合王</x:v>
      </x:c>
      <x:c r="B43" s="7" t="str">
        <x:v>玫瑰/按支</x:v>
      </x:c>
      <x:c r="C43" s="7" t="str">
        <x:v>卡布奇诺</x:v>
      </x:c>
      <x:c r="D43" s="7" t="str">
        <x:v>卡布奇诺10支</x:v>
      </x:c>
      <x:c r="E43" s="44" t="n">
        <x:v>10</x:v>
      </x:c>
      <x:c r="F43" s="44" t="n">
        <x:v>10000</x:v>
      </x:c>
      <x:c r="G43" s="40" t="n">
        <x:v>5</x:v>
      </x:c>
      <x:c r="H43" s="40" t="n">
        <x:v>20</x:v>
      </x:c>
      <x:c r="I43" s="40" t="n">
        <x:f>IFERROR(G43/H43,0)</x:f>
        <x:v>0.25</x:v>
      </x:c>
      <x:c r="J43" s="41" t="n">
        <x:v>5.5</x:v>
      </x:c>
      <x:c r="K43" s="40" t="n">
        <x:f>I43*E43+J43</x:f>
        <x:v>8</x:v>
      </x:c>
      <x:c r="L43" s="40" t="n">
        <x:f>ROUNDUP(K43/0.704,2)</x:f>
        <x:v>11.37</x:v>
      </x:c>
      <x:c r="M43" s="41" t="n">
        <x:v>0.5</x:v>
      </x:c>
      <x:c r="N43" s="40" t="n">
        <x:f>CEILING(L43+M43,0.1)</x:f>
        <x:v>11.9</x:v>
      </x:c>
      <x:c r="O43" s="41" t="n">
        <x:v>2</x:v>
      </x:c>
      <x:c r="P43" s="40" t="n">
        <x:f>CEILING(L43+O43,0.1)</x:f>
        <x:v>13.4</x:v>
      </x:c>
      <x:c r="Q43" s="46" t="str">
        <x:f>IF(N43&lt;L43,"低于保本","可上架")</x:f>
        <x:v>可上架</x:v>
      </x:c>
      <x:c r="R43" s="38" t="str">
        <x:v>主图看新鲜度；SKU图纯图不加字</x:v>
      </x:c>
    </x:row>
    <x:row r="44">
      <x:c r="A44" s="6" t="str">
        <x:v>云南百合王</x:v>
      </x:c>
      <x:c r="B44" s="7" t="str">
        <x:v>玫瑰/按支</x:v>
      </x:c>
      <x:c r="C44" s="7" t="str">
        <x:v>卡布奇诺</x:v>
      </x:c>
      <x:c r="D44" s="7" t="str">
        <x:v>卡布奇诺20支</x:v>
      </x:c>
      <x:c r="E44" s="44" t="n">
        <x:v>20</x:v>
      </x:c>
      <x:c r="F44" s="44" t="n">
        <x:v>10000</x:v>
      </x:c>
      <x:c r="G44" s="40" t="n">
        <x:v>5</x:v>
      </x:c>
      <x:c r="H44" s="40" t="n">
        <x:v>20</x:v>
      </x:c>
      <x:c r="I44" s="40" t="n">
        <x:f>IFERROR(G44/H44,0)</x:f>
        <x:v>0.25</x:v>
      </x:c>
      <x:c r="J44" s="41" t="n">
        <x:v>5.5</x:v>
      </x:c>
      <x:c r="K44" s="40" t="n">
        <x:f>I44*E44+J44</x:f>
        <x:v>10.5</x:v>
      </x:c>
      <x:c r="L44" s="40" t="n">
        <x:f>ROUNDUP(K44/0.704,2)</x:f>
        <x:v>14.92</x:v>
      </x:c>
      <x:c r="M44" s="41" t="n">
        <x:v>0.5</x:v>
      </x:c>
      <x:c r="N44" s="40" t="n">
        <x:f>CEILING(L44+M44,0.1)</x:f>
        <x:v>15.5</x:v>
      </x:c>
      <x:c r="O44" s="41" t="n">
        <x:v>2</x:v>
      </x:c>
      <x:c r="P44" s="40" t="n">
        <x:f>CEILING(L44+O44,0.1)</x:f>
        <x:v>17</x:v>
      </x:c>
      <x:c r="Q44" s="46" t="str">
        <x:f>IF(N44&lt;L44,"低于保本","可上架")</x:f>
        <x:v>可上架</x:v>
      </x:c>
      <x:c r="R44" s="38" t="str">
        <x:v>主图看新鲜度；SKU图纯图不加字</x:v>
      </x:c>
    </x:row>
    <x:row r="45">
      <x:c r="A45" s="6" t="str">
        <x:v>云南百合王</x:v>
      </x:c>
      <x:c r="B45" s="7" t="str">
        <x:v>玫瑰/按支</x:v>
      </x:c>
      <x:c r="C45" s="7" t="str">
        <x:v>艾莎</x:v>
      </x:c>
      <x:c r="D45" s="7" t="str">
        <x:v>艾莎10支</x:v>
      </x:c>
      <x:c r="E45" s="44" t="n">
        <x:v>10</x:v>
      </x:c>
      <x:c r="F45" s="44" t="n">
        <x:v>10000</x:v>
      </x:c>
      <x:c r="G45" s="40" t="n">
        <x:v>8</x:v>
      </x:c>
      <x:c r="H45" s="40" t="n">
        <x:v>20</x:v>
      </x:c>
      <x:c r="I45" s="40" t="n">
        <x:f>IFERROR(G45/H45,0)</x:f>
        <x:v>0.4</x:v>
      </x:c>
      <x:c r="J45" s="41" t="n">
        <x:v>5.5</x:v>
      </x:c>
      <x:c r="K45" s="40" t="n">
        <x:f>I45*E45+J45</x:f>
        <x:v>9.5</x:v>
      </x:c>
      <x:c r="L45" s="40" t="n">
        <x:f>ROUNDUP(K45/0.704,2)</x:f>
        <x:v>13.5</x:v>
      </x:c>
      <x:c r="M45" s="41" t="n">
        <x:v>0.5</x:v>
      </x:c>
      <x:c r="N45" s="40" t="n">
        <x:f>CEILING(L45+M45,0.1)</x:f>
        <x:v>14</x:v>
      </x:c>
      <x:c r="O45" s="41" t="n">
        <x:v>2</x:v>
      </x:c>
      <x:c r="P45" s="40" t="n">
        <x:f>CEILING(L45+O45,0.1)</x:f>
        <x:v>15.5</x:v>
      </x:c>
      <x:c r="Q45" s="46" t="str">
        <x:f>IF(N45&lt;L45,"低于保本","可上架")</x:f>
        <x:v>可上架</x:v>
      </x:c>
      <x:c r="R45" s="38" t="str">
        <x:v>主图看新鲜度；SKU图纯图不加字</x:v>
      </x:c>
    </x:row>
    <x:row r="46">
      <x:c r="A46" s="6" t="str">
        <x:v>云南百合王</x:v>
      </x:c>
      <x:c r="B46" s="7" t="str">
        <x:v>玫瑰/按支</x:v>
      </x:c>
      <x:c r="C46" s="7" t="str">
        <x:v>艾莎</x:v>
      </x:c>
      <x:c r="D46" s="7" t="str">
        <x:v>艾莎20支</x:v>
      </x:c>
      <x:c r="E46" s="44" t="n">
        <x:v>20</x:v>
      </x:c>
      <x:c r="F46" s="44" t="n">
        <x:v>10000</x:v>
      </x:c>
      <x:c r="G46" s="40" t="n">
        <x:v>8</x:v>
      </x:c>
      <x:c r="H46" s="40" t="n">
        <x:v>20</x:v>
      </x:c>
      <x:c r="I46" s="40" t="n">
        <x:f>IFERROR(G46/H46,0)</x:f>
        <x:v>0.4</x:v>
      </x:c>
      <x:c r="J46" s="41" t="n">
        <x:v>5.5</x:v>
      </x:c>
      <x:c r="K46" s="40" t="n">
        <x:f>I46*E46+J46</x:f>
        <x:v>13.5</x:v>
      </x:c>
      <x:c r="L46" s="40" t="n">
        <x:f>ROUNDUP(K46/0.704,2)</x:f>
        <x:v>19.18</x:v>
      </x:c>
      <x:c r="M46" s="41" t="n">
        <x:v>0.5</x:v>
      </x:c>
      <x:c r="N46" s="40" t="n">
        <x:f>CEILING(L46+M46,0.1)</x:f>
        <x:v>19.700000000000003</x:v>
      </x:c>
      <x:c r="O46" s="41" t="n">
        <x:v>2</x:v>
      </x:c>
      <x:c r="P46" s="40" t="n">
        <x:f>CEILING(L46+O46,0.1)</x:f>
        <x:v>21.200000000000003</x:v>
      </x:c>
      <x:c r="Q46" s="46" t="str">
        <x:f>IF(N46&lt;L46,"低于保本","可上架")</x:f>
        <x:v>可上架</x:v>
      </x:c>
      <x:c r="R46" s="38" t="str">
        <x:v>主图看新鲜度；SKU图纯图不加字</x:v>
      </x:c>
    </x:row>
    <x:row r="47">
      <x:c r="A47" s="6" t="str">
        <x:v>云南百合王</x:v>
      </x:c>
      <x:c r="B47" s="7" t="str">
        <x:v>玫瑰/按支</x:v>
      </x:c>
      <x:c r="C47" s="7" t="str">
        <x:v>洛神</x:v>
      </x:c>
      <x:c r="D47" s="7" t="str">
        <x:v>洛神10支</x:v>
      </x:c>
      <x:c r="E47" s="44" t="n">
        <x:v>10</x:v>
      </x:c>
      <x:c r="F47" s="44" t="n">
        <x:v>10000</x:v>
      </x:c>
      <x:c r="G47" s="40" t="n">
        <x:v>8</x:v>
      </x:c>
      <x:c r="H47" s="40" t="n">
        <x:v>20</x:v>
      </x:c>
      <x:c r="I47" s="40" t="n">
        <x:f>IFERROR(G47/H47,0)</x:f>
        <x:v>0.4</x:v>
      </x:c>
      <x:c r="J47" s="41" t="n">
        <x:v>5.5</x:v>
      </x:c>
      <x:c r="K47" s="40" t="n">
        <x:f>I47*E47+J47</x:f>
        <x:v>9.5</x:v>
      </x:c>
      <x:c r="L47" s="40" t="n">
        <x:f>ROUNDUP(K47/0.704,2)</x:f>
        <x:v>13.5</x:v>
      </x:c>
      <x:c r="M47" s="41" t="n">
        <x:v>0.5</x:v>
      </x:c>
      <x:c r="N47" s="40" t="n">
        <x:f>CEILING(L47+M47,0.1)</x:f>
        <x:v>14</x:v>
      </x:c>
      <x:c r="O47" s="41" t="n">
        <x:v>2</x:v>
      </x:c>
      <x:c r="P47" s="40" t="n">
        <x:f>CEILING(L47+O47,0.1)</x:f>
        <x:v>15.5</x:v>
      </x:c>
      <x:c r="Q47" s="46" t="str">
        <x:f>IF(N47&lt;L47,"低于保本","可上架")</x:f>
        <x:v>可上架</x:v>
      </x:c>
      <x:c r="R47" s="38" t="str">
        <x:v>主图看新鲜度；SKU图纯图不加字</x:v>
      </x:c>
    </x:row>
    <x:row r="48">
      <x:c r="A48" s="6" t="str">
        <x:v>云南百合王</x:v>
      </x:c>
      <x:c r="B48" s="7" t="str">
        <x:v>玫瑰/按支</x:v>
      </x:c>
      <x:c r="C48" s="7" t="str">
        <x:v>洛神</x:v>
      </x:c>
      <x:c r="D48" s="7" t="str">
        <x:v>洛神20支</x:v>
      </x:c>
      <x:c r="E48" s="44" t="n">
        <x:v>20</x:v>
      </x:c>
      <x:c r="F48" s="44" t="n">
        <x:v>10000</x:v>
      </x:c>
      <x:c r="G48" s="40" t="n">
        <x:v>8</x:v>
      </x:c>
      <x:c r="H48" s="40" t="n">
        <x:v>20</x:v>
      </x:c>
      <x:c r="I48" s="40" t="n">
        <x:f>IFERROR(G48/H48,0)</x:f>
        <x:v>0.4</x:v>
      </x:c>
      <x:c r="J48" s="41" t="n">
        <x:v>5.5</x:v>
      </x:c>
      <x:c r="K48" s="40" t="n">
        <x:f>I48*E48+J48</x:f>
        <x:v>13.5</x:v>
      </x:c>
      <x:c r="L48" s="40" t="n">
        <x:f>ROUNDUP(K48/0.704,2)</x:f>
        <x:v>19.18</x:v>
      </x:c>
      <x:c r="M48" s="41" t="n">
        <x:v>0.5</x:v>
      </x:c>
      <x:c r="N48" s="40" t="n">
        <x:f>CEILING(L48+M48,0.1)</x:f>
        <x:v>19.700000000000003</x:v>
      </x:c>
      <x:c r="O48" s="41" t="n">
        <x:v>2</x:v>
      </x:c>
      <x:c r="P48" s="40" t="n">
        <x:f>CEILING(L48+O48,0.1)</x:f>
        <x:v>21.200000000000003</x:v>
      </x:c>
      <x:c r="Q48" s="46" t="str">
        <x:f>IF(N48&lt;L48,"低于保本","可上架")</x:f>
        <x:v>可上架</x:v>
      </x:c>
      <x:c r="R48" s="38" t="str">
        <x:v>主图看新鲜度；SKU图纯图不加字</x:v>
      </x:c>
    </x:row>
    <x:row r="49">
      <x:c r="A49" s="6" t="str">
        <x:v>云南百合王</x:v>
      </x:c>
      <x:c r="B49" s="7" t="str">
        <x:v>玫瑰/按支</x:v>
      </x:c>
      <x:c r="C49" s="7" t="str">
        <x:v>碎冰蓝</x:v>
      </x:c>
      <x:c r="D49" s="7" t="str">
        <x:v>碎冰蓝10支</x:v>
      </x:c>
      <x:c r="E49" s="44" t="n">
        <x:v>10</x:v>
      </x:c>
      <x:c r="F49" s="44" t="n">
        <x:v>10000</x:v>
      </x:c>
      <x:c r="G49" s="40" t="n">
        <x:v>8</x:v>
      </x:c>
      <x:c r="H49" s="40" t="n">
        <x:v>20</x:v>
      </x:c>
      <x:c r="I49" s="40" t="n">
        <x:f>IFERROR(G49/H49,0)</x:f>
        <x:v>0.4</x:v>
      </x:c>
      <x:c r="J49" s="41" t="n">
        <x:v>5.5</x:v>
      </x:c>
      <x:c r="K49" s="40" t="n">
        <x:f>I49*E49+J49</x:f>
        <x:v>9.5</x:v>
      </x:c>
      <x:c r="L49" s="40" t="n">
        <x:f>ROUNDUP(K49/0.704,2)</x:f>
        <x:v>13.5</x:v>
      </x:c>
      <x:c r="M49" s="41" t="n">
        <x:v>0.5</x:v>
      </x:c>
      <x:c r="N49" s="40" t="n">
        <x:f>CEILING(L49+M49,0.1)</x:f>
        <x:v>14</x:v>
      </x:c>
      <x:c r="O49" s="41" t="n">
        <x:v>2</x:v>
      </x:c>
      <x:c r="P49" s="40" t="n">
        <x:f>CEILING(L49+O49,0.1)</x:f>
        <x:v>15.5</x:v>
      </x:c>
      <x:c r="Q49" s="46" t="str">
        <x:f>IF(N49&lt;L49,"低于保本","可上架")</x:f>
        <x:v>可上架</x:v>
      </x:c>
      <x:c r="R49" s="38" t="str">
        <x:v>主图看新鲜度；SKU图纯图不加字</x:v>
      </x:c>
    </x:row>
    <x:row r="50">
      <x:c r="A50" s="6" t="str">
        <x:v>云南百合王</x:v>
      </x:c>
      <x:c r="B50" s="7" t="str">
        <x:v>玫瑰/按支</x:v>
      </x:c>
      <x:c r="C50" s="7" t="str">
        <x:v>碎冰蓝</x:v>
      </x:c>
      <x:c r="D50" s="7" t="str">
        <x:v>碎冰蓝20支</x:v>
      </x:c>
      <x:c r="E50" s="44" t="n">
        <x:v>20</x:v>
      </x:c>
      <x:c r="F50" s="44" t="n">
        <x:v>10000</x:v>
      </x:c>
      <x:c r="G50" s="40" t="n">
        <x:v>8</x:v>
      </x:c>
      <x:c r="H50" s="40" t="n">
        <x:v>20</x:v>
      </x:c>
      <x:c r="I50" s="40" t="n">
        <x:f>IFERROR(G50/H50,0)</x:f>
        <x:v>0.4</x:v>
      </x:c>
      <x:c r="J50" s="41" t="n">
        <x:v>5.5</x:v>
      </x:c>
      <x:c r="K50" s="40" t="n">
        <x:f>I50*E50+J50</x:f>
        <x:v>13.5</x:v>
      </x:c>
      <x:c r="L50" s="40" t="n">
        <x:f>ROUNDUP(K50/0.704,2)</x:f>
        <x:v>19.18</x:v>
      </x:c>
      <x:c r="M50" s="41" t="n">
        <x:v>0.5</x:v>
      </x:c>
      <x:c r="N50" s="40" t="n">
        <x:f>CEILING(L50+M50,0.1)</x:f>
        <x:v>19.700000000000003</x:v>
      </x:c>
      <x:c r="O50" s="41" t="n">
        <x:v>2</x:v>
      </x:c>
      <x:c r="P50" s="40" t="n">
        <x:f>CEILING(L50+O50,0.1)</x:f>
        <x:v>21.200000000000003</x:v>
      </x:c>
      <x:c r="Q50" s="46" t="str">
        <x:f>IF(N50&lt;L50,"低于保本","可上架")</x:f>
        <x:v>可上架</x:v>
      </x:c>
      <x:c r="R50" s="38" t="str">
        <x:v>主图看新鲜度；SKU图纯图不加字</x:v>
      </x:c>
    </x:row>
    <x:row r="51">
      <x:c r="A51" s="6" t="str">
        <x:v>云南百合王</x:v>
      </x:c>
      <x:c r="B51" s="7" t="str">
        <x:v>玫瑰/按支</x:v>
      </x:c>
      <x:c r="C51" s="7" t="str">
        <x:v>骄傲</x:v>
      </x:c>
      <x:c r="D51" s="7" t="str">
        <x:v>骄傲10支</x:v>
      </x:c>
      <x:c r="E51" s="44" t="n">
        <x:v>10</x:v>
      </x:c>
      <x:c r="F51" s="44" t="n">
        <x:v>10000</x:v>
      </x:c>
      <x:c r="G51" s="40" t="n">
        <x:v>8</x:v>
      </x:c>
      <x:c r="H51" s="40" t="n">
        <x:v>20</x:v>
      </x:c>
      <x:c r="I51" s="40" t="n">
        <x:f>IFERROR(G51/H51,0)</x:f>
        <x:v>0.4</x:v>
      </x:c>
      <x:c r="J51" s="41" t="n">
        <x:v>5.5</x:v>
      </x:c>
      <x:c r="K51" s="40" t="n">
        <x:f>I51*E51+J51</x:f>
        <x:v>9.5</x:v>
      </x:c>
      <x:c r="L51" s="40" t="n">
        <x:f>ROUNDUP(K51/0.704,2)</x:f>
        <x:v>13.5</x:v>
      </x:c>
      <x:c r="M51" s="41" t="n">
        <x:v>0.5</x:v>
      </x:c>
      <x:c r="N51" s="40" t="n">
        <x:f>CEILING(L51+M51,0.1)</x:f>
        <x:v>14</x:v>
      </x:c>
      <x:c r="O51" s="41" t="n">
        <x:v>2</x:v>
      </x:c>
      <x:c r="P51" s="40" t="n">
        <x:f>CEILING(L51+O51,0.1)</x:f>
        <x:v>15.5</x:v>
      </x:c>
      <x:c r="Q51" s="46" t="str">
        <x:f>IF(N51&lt;L51,"低于保本","可上架")</x:f>
        <x:v>可上架</x:v>
      </x:c>
      <x:c r="R51" s="38" t="str">
        <x:v>主图看新鲜度；SKU图纯图不加字</x:v>
      </x:c>
    </x:row>
    <x:row r="52">
      <x:c r="A52" s="6" t="str">
        <x:v>云南百合王</x:v>
      </x:c>
      <x:c r="B52" s="7" t="str">
        <x:v>玫瑰/按支</x:v>
      </x:c>
      <x:c r="C52" s="7" t="str">
        <x:v>骄傲</x:v>
      </x:c>
      <x:c r="D52" s="7" t="str">
        <x:v>骄傲20支</x:v>
      </x:c>
      <x:c r="E52" s="44" t="n">
        <x:v>20</x:v>
      </x:c>
      <x:c r="F52" s="44" t="n">
        <x:v>10000</x:v>
      </x:c>
      <x:c r="G52" s="40" t="n">
        <x:v>8</x:v>
      </x:c>
      <x:c r="H52" s="40" t="n">
        <x:v>20</x:v>
      </x:c>
      <x:c r="I52" s="40" t="n">
        <x:f>IFERROR(G52/H52,0)</x:f>
        <x:v>0.4</x:v>
      </x:c>
      <x:c r="J52" s="41" t="n">
        <x:v>5.5</x:v>
      </x:c>
      <x:c r="K52" s="40" t="n">
        <x:f>I52*E52+J52</x:f>
        <x:v>13.5</x:v>
      </x:c>
      <x:c r="L52" s="40" t="n">
        <x:f>ROUNDUP(K52/0.704,2)</x:f>
        <x:v>19.18</x:v>
      </x:c>
      <x:c r="M52" s="41" t="n">
        <x:v>0.5</x:v>
      </x:c>
      <x:c r="N52" s="40" t="n">
        <x:f>CEILING(L52+M52,0.1)</x:f>
        <x:v>19.700000000000003</x:v>
      </x:c>
      <x:c r="O52" s="41" t="n">
        <x:v>2</x:v>
      </x:c>
      <x:c r="P52" s="40" t="n">
        <x:f>CEILING(L52+O52,0.1)</x:f>
        <x:v>21.200000000000003</x:v>
      </x:c>
      <x:c r="Q52" s="46" t="str">
        <x:f>IF(N52&lt;L52,"低于保本","可上架")</x:f>
        <x:v>可上架</x:v>
      </x:c>
      <x:c r="R52" s="38" t="str">
        <x:v>主图看新鲜度；SKU图纯图不加字</x:v>
      </x:c>
    </x:row>
    <x:row r="53">
      <x:c r="A53" s="6" t="str">
        <x:v>云南百合王</x:v>
      </x:c>
      <x:c r="B53" s="7" t="str">
        <x:v>玫瑰/按支</x:v>
      </x:c>
      <x:c r="C53" s="7" t="str">
        <x:v>金枝玉叶</x:v>
      </x:c>
      <x:c r="D53" s="7" t="str">
        <x:v>金枝玉叶10支</x:v>
      </x:c>
      <x:c r="E53" s="44" t="n">
        <x:v>10</x:v>
      </x:c>
      <x:c r="F53" s="44" t="n">
        <x:v>10000</x:v>
      </x:c>
      <x:c r="G53" s="40" t="n">
        <x:v>9</x:v>
      </x:c>
      <x:c r="H53" s="40" t="n">
        <x:v>20</x:v>
      </x:c>
      <x:c r="I53" s="40" t="n">
        <x:f>IFERROR(G53/H53,0)</x:f>
        <x:v>0.45</x:v>
      </x:c>
      <x:c r="J53" s="41" t="n">
        <x:v>5.5</x:v>
      </x:c>
      <x:c r="K53" s="40" t="n">
        <x:f>I53*E53+J53</x:f>
        <x:v>10</x:v>
      </x:c>
      <x:c r="L53" s="40" t="n">
        <x:f>ROUNDUP(K53/0.704,2)</x:f>
        <x:v>14.21</x:v>
      </x:c>
      <x:c r="M53" s="41" t="n">
        <x:v>0.5</x:v>
      </x:c>
      <x:c r="N53" s="40" t="n">
        <x:f>CEILING(L53+M53,0.1)</x:f>
        <x:v>14.8</x:v>
      </x:c>
      <x:c r="O53" s="41" t="n">
        <x:v>2</x:v>
      </x:c>
      <x:c r="P53" s="40" t="n">
        <x:f>CEILING(L53+O53,0.1)</x:f>
        <x:v>16.3</x:v>
      </x:c>
      <x:c r="Q53" s="46" t="str">
        <x:f>IF(N53&lt;L53,"低于保本","可上架")</x:f>
        <x:v>可上架</x:v>
      </x:c>
      <x:c r="R53" s="38" t="str">
        <x:v>主图看新鲜度；SKU图纯图不加字</x:v>
      </x:c>
    </x:row>
    <x:row r="54">
      <x:c r="A54" s="6" t="str">
        <x:v>云南百合王</x:v>
      </x:c>
      <x:c r="B54" s="7" t="str">
        <x:v>玫瑰/按支</x:v>
      </x:c>
      <x:c r="C54" s="7" t="str">
        <x:v>金枝玉叶</x:v>
      </x:c>
      <x:c r="D54" s="7" t="str">
        <x:v>金枝玉叶20支</x:v>
      </x:c>
      <x:c r="E54" s="44" t="n">
        <x:v>20</x:v>
      </x:c>
      <x:c r="F54" s="44" t="n">
        <x:v>10000</x:v>
      </x:c>
      <x:c r="G54" s="40" t="n">
        <x:v>9</x:v>
      </x:c>
      <x:c r="H54" s="40" t="n">
        <x:v>20</x:v>
      </x:c>
      <x:c r="I54" s="40" t="n">
        <x:f>IFERROR(G54/H54,0)</x:f>
        <x:v>0.45</x:v>
      </x:c>
      <x:c r="J54" s="41" t="n">
        <x:v>5.5</x:v>
      </x:c>
      <x:c r="K54" s="40" t="n">
        <x:f>I54*E54+J54</x:f>
        <x:v>14.5</x:v>
      </x:c>
      <x:c r="L54" s="40" t="n">
        <x:f>ROUNDUP(K54/0.704,2)</x:f>
        <x:v>20.6</x:v>
      </x:c>
      <x:c r="M54" s="41" t="n">
        <x:v>0.5</x:v>
      </x:c>
      <x:c r="N54" s="40" t="n">
        <x:f>CEILING(L54+M54,0.1)</x:f>
        <x:v>21.1</x:v>
      </x:c>
      <x:c r="O54" s="41" t="n">
        <x:v>2</x:v>
      </x:c>
      <x:c r="P54" s="40" t="n">
        <x:f>CEILING(L54+O54,0.1)</x:f>
        <x:v>22.6</x:v>
      </x:c>
      <x:c r="Q54" s="46" t="str">
        <x:f>IF(N54&lt;L54,"低于保本","可上架")</x:f>
        <x:v>可上架</x:v>
      </x:c>
      <x:c r="R54" s="38" t="str">
        <x:v>主图看新鲜度；SKU图纯图不加字</x:v>
      </x:c>
    </x:row>
    <x:row r="55">
      <x:c r="A55" s="6" t="str">
        <x:v>云南百合王</x:v>
      </x:c>
      <x:c r="B55" s="7" t="str">
        <x:v>玫瑰/按支</x:v>
      </x:c>
      <x:c r="C55" s="7" t="str">
        <x:v>香槟玫瑰</x:v>
      </x:c>
      <x:c r="D55" s="7" t="str">
        <x:v>香槟玫瑰10支</x:v>
      </x:c>
      <x:c r="E55" s="44" t="n">
        <x:v>10</x:v>
      </x:c>
      <x:c r="F55" s="44" t="n">
        <x:v>10000</x:v>
      </x:c>
      <x:c r="G55" s="40" t="n">
        <x:v>11</x:v>
      </x:c>
      <x:c r="H55" s="40" t="n">
        <x:v>20</x:v>
      </x:c>
      <x:c r="I55" s="40" t="n">
        <x:f>IFERROR(G55/H55,0)</x:f>
        <x:v>0.55</x:v>
      </x:c>
      <x:c r="J55" s="41" t="n">
        <x:v>5.5</x:v>
      </x:c>
      <x:c r="K55" s="40" t="n">
        <x:f>I55*E55+J55</x:f>
        <x:v>11</x:v>
      </x:c>
      <x:c r="L55" s="40" t="n">
        <x:f>ROUNDUP(K55/0.704,2)</x:f>
        <x:v>15.63</x:v>
      </x:c>
      <x:c r="M55" s="41" t="n">
        <x:v>0.5</x:v>
      </x:c>
      <x:c r="N55" s="40" t="n">
        <x:f>CEILING(L55+M55,0.1)</x:f>
        <x:v>16.2</x:v>
      </x:c>
      <x:c r="O55" s="41" t="n">
        <x:v>2</x:v>
      </x:c>
      <x:c r="P55" s="40" t="n">
        <x:f>CEILING(L55+O55,0.1)</x:f>
        <x:v>17.7</x:v>
      </x:c>
      <x:c r="Q55" s="46" t="str">
        <x:f>IF(N55&lt;L55,"低于保本","可上架")</x:f>
        <x:v>可上架</x:v>
      </x:c>
      <x:c r="R55" s="38" t="str">
        <x:v>主图看新鲜度；SKU图纯图不加字</x:v>
      </x:c>
    </x:row>
    <x:row r="56">
      <x:c r="A56" s="6" t="str">
        <x:v>云南百合王</x:v>
      </x:c>
      <x:c r="B56" s="7" t="str">
        <x:v>玫瑰/按支</x:v>
      </x:c>
      <x:c r="C56" s="7" t="str">
        <x:v>香槟玫瑰</x:v>
      </x:c>
      <x:c r="D56" s="7" t="str">
        <x:v>香槟玫瑰20支</x:v>
      </x:c>
      <x:c r="E56" s="44" t="n">
        <x:v>20</x:v>
      </x:c>
      <x:c r="F56" s="44" t="n">
        <x:v>10000</x:v>
      </x:c>
      <x:c r="G56" s="40" t="n">
        <x:v>11</x:v>
      </x:c>
      <x:c r="H56" s="40" t="n">
        <x:v>20</x:v>
      </x:c>
      <x:c r="I56" s="40" t="n">
        <x:f>IFERROR(G56/H56,0)</x:f>
        <x:v>0.55</x:v>
      </x:c>
      <x:c r="J56" s="41" t="n">
        <x:v>5.5</x:v>
      </x:c>
      <x:c r="K56" s="40" t="n">
        <x:f>I56*E56+J56</x:f>
        <x:v>16.5</x:v>
      </x:c>
      <x:c r="L56" s="40" t="n">
        <x:f>ROUNDUP(K56/0.704,2)</x:f>
        <x:v>23.44</x:v>
      </x:c>
      <x:c r="M56" s="41" t="n">
        <x:v>0.5</x:v>
      </x:c>
      <x:c r="N56" s="40" t="n">
        <x:f>CEILING(L56+M56,0.1)</x:f>
        <x:v>24</x:v>
      </x:c>
      <x:c r="O56" s="41" t="n">
        <x:v>2</x:v>
      </x:c>
      <x:c r="P56" s="40" t="n">
        <x:f>CEILING(L56+O56,0.1)</x:f>
        <x:v>25.5</x:v>
      </x:c>
      <x:c r="Q56" s="46" t="str">
        <x:f>IF(N56&lt;L56,"低于保本","可上架")</x:f>
        <x:v>可上架</x:v>
      </x:c>
      <x:c r="R56" s="38" t="str">
        <x:v>主图看新鲜度；SKU图纯图不加字</x:v>
      </x:c>
    </x:row>
    <x:row r="57">
      <x:c r="A57" s="6" t="str">
        <x:v>云南百合王</x:v>
      </x:c>
      <x:c r="B57" s="7" t="str">
        <x:v>玫瑰/按支</x:v>
      </x:c>
      <x:c r="C57" s="7" t="str">
        <x:v>辉煌</x:v>
      </x:c>
      <x:c r="D57" s="7" t="str">
        <x:v>辉煌10支</x:v>
      </x:c>
      <x:c r="E57" s="44" t="n">
        <x:v>10</x:v>
      </x:c>
      <x:c r="F57" s="44" t="n">
        <x:v>10000</x:v>
      </x:c>
      <x:c r="G57" s="40" t="n">
        <x:v>12</x:v>
      </x:c>
      <x:c r="H57" s="40" t="n">
        <x:v>20</x:v>
      </x:c>
      <x:c r="I57" s="40" t="n">
        <x:f>IFERROR(G57/H57,0)</x:f>
        <x:v>0.6</x:v>
      </x:c>
      <x:c r="J57" s="41" t="n">
        <x:v>5.5</x:v>
      </x:c>
      <x:c r="K57" s="40" t="n">
        <x:f>I57*E57+J57</x:f>
        <x:v>11.5</x:v>
      </x:c>
      <x:c r="L57" s="40" t="n">
        <x:f>ROUNDUP(K57/0.704,2)</x:f>
        <x:v>16.34</x:v>
      </x:c>
      <x:c r="M57" s="41" t="n">
        <x:v>0.5</x:v>
      </x:c>
      <x:c r="N57" s="40" t="n">
        <x:f>CEILING(L57+M57,0.1)</x:f>
        <x:v>16.900000000000002</x:v>
      </x:c>
      <x:c r="O57" s="41" t="n">
        <x:v>2</x:v>
      </x:c>
      <x:c r="P57" s="40" t="n">
        <x:f>CEILING(L57+O57,0.1)</x:f>
        <x:v>18.400000000000002</x:v>
      </x:c>
      <x:c r="Q57" s="46" t="str">
        <x:f>IF(N57&lt;L57,"低于保本","可上架")</x:f>
        <x:v>可上架</x:v>
      </x:c>
      <x:c r="R57" s="38" t="str">
        <x:v>主图看新鲜度；SKU图纯图不加字</x:v>
      </x:c>
    </x:row>
    <x:row r="58">
      <x:c r="A58" s="6" t="str">
        <x:v>云南百合王</x:v>
      </x:c>
      <x:c r="B58" s="7" t="str">
        <x:v>玫瑰/按支</x:v>
      </x:c>
      <x:c r="C58" s="7" t="str">
        <x:v>辉煌</x:v>
      </x:c>
      <x:c r="D58" s="7" t="str">
        <x:v>辉煌20支</x:v>
      </x:c>
      <x:c r="E58" s="44" t="n">
        <x:v>20</x:v>
      </x:c>
      <x:c r="F58" s="44" t="n">
        <x:v>10000</x:v>
      </x:c>
      <x:c r="G58" s="40" t="n">
        <x:v>12</x:v>
      </x:c>
      <x:c r="H58" s="40" t="n">
        <x:v>20</x:v>
      </x:c>
      <x:c r="I58" s="40" t="n">
        <x:f>IFERROR(G58/H58,0)</x:f>
        <x:v>0.6</x:v>
      </x:c>
      <x:c r="J58" s="41" t="n">
        <x:v>5.5</x:v>
      </x:c>
      <x:c r="K58" s="40" t="n">
        <x:f>I58*E58+J58</x:f>
        <x:v>17.5</x:v>
      </x:c>
      <x:c r="L58" s="40" t="n">
        <x:f>ROUNDUP(K58/0.704,2)</x:f>
        <x:v>24.86</x:v>
      </x:c>
      <x:c r="M58" s="41" t="n">
        <x:v>0.5</x:v>
      </x:c>
      <x:c r="N58" s="40" t="n">
        <x:f>CEILING(L58+M58,0.1)</x:f>
        <x:v>25.400000000000002</x:v>
      </x:c>
      <x:c r="O58" s="41" t="n">
        <x:v>2</x:v>
      </x:c>
      <x:c r="P58" s="40" t="n">
        <x:f>CEILING(L58+O58,0.1)</x:f>
        <x:v>26.900000000000002</x:v>
      </x:c>
      <x:c r="Q58" s="46" t="str">
        <x:f>IF(N58&lt;L58,"低于保本","可上架")</x:f>
        <x:v>可上架</x:v>
      </x:c>
      <x:c r="R58" s="38" t="str">
        <x:v>主图看新鲜度；SKU图纯图不加字</x:v>
      </x:c>
    </x:row>
    <x:row r="59">
      <x:c r="A59" s="6" t="str">
        <x:v>云南百合王</x:v>
      </x:c>
      <x:c r="B59" s="7" t="str">
        <x:v>其他花材</x:v>
      </x:c>
      <x:c r="C59" s="7" t="str">
        <x:v>马蹄莲（白）</x:v>
      </x:c>
      <x:c r="D59" s="7" t="str">
        <x:v>马蹄莲（白）5支</x:v>
      </x:c>
      <x:c r="E59" s="44" t="n">
        <x:v>5</x:v>
      </x:c>
      <x:c r="F59" s="44" t="n">
        <x:v>10000</x:v>
      </x:c>
      <x:c r="G59" s="40" t="n">
        <x:v>4</x:v>
      </x:c>
      <x:c r="H59" s="40" t="n">
        <x:v>10</x:v>
      </x:c>
      <x:c r="I59" s="40" t="n">
        <x:f>IFERROR(G59/H59,0)</x:f>
        <x:v>0.4</x:v>
      </x:c>
      <x:c r="J59" s="41" t="n">
        <x:v>4.5</x:v>
      </x:c>
      <x:c r="K59" s="40" t="n">
        <x:f>I59*E59+J59</x:f>
        <x:v>6.5</x:v>
      </x:c>
      <x:c r="L59" s="40" t="n">
        <x:f>ROUNDUP(K59/0.704,2)</x:f>
        <x:v>9.24</x:v>
      </x:c>
      <x:c r="M59" s="41" t="n">
        <x:v>0.5</x:v>
      </x:c>
      <x:c r="N59" s="40" t="n">
        <x:f>CEILING(L59+M59,0.1)</x:f>
        <x:v>9.8</x:v>
      </x:c>
      <x:c r="O59" s="41" t="n">
        <x:v>2</x:v>
      </x:c>
      <x:c r="P59" s="40" t="n">
        <x:f>CEILING(L59+O59,0.1)</x:f>
        <x:v>11.3</x:v>
      </x:c>
      <x:c r="Q59" s="46" t="str">
        <x:f>IF(N59&lt;L59,"低于保本","可上架")</x:f>
        <x:v>可上架</x:v>
      </x:c>
      <x:c r="R59" s="38" t="str">
        <x:v>主图看新鲜度；SKU图纯图不加字</x:v>
      </x:c>
    </x:row>
    <x:row r="60">
      <x:c r="A60" s="6" t="str">
        <x:v>云南百合王</x:v>
      </x:c>
      <x:c r="B60" s="7" t="str">
        <x:v>其他花材</x:v>
      </x:c>
      <x:c r="C60" s="7" t="str">
        <x:v>马蹄莲（白）</x:v>
      </x:c>
      <x:c r="D60" s="7" t="str">
        <x:v>马蹄莲（白）10支</x:v>
      </x:c>
      <x:c r="E60" s="44" t="n">
        <x:v>10</x:v>
      </x:c>
      <x:c r="F60" s="44" t="n">
        <x:v>10000</x:v>
      </x:c>
      <x:c r="G60" s="40" t="n">
        <x:v>4</x:v>
      </x:c>
      <x:c r="H60" s="40" t="n">
        <x:v>10</x:v>
      </x:c>
      <x:c r="I60" s="40" t="n">
        <x:f>IFERROR(G60/H60,0)</x:f>
        <x:v>0.4</x:v>
      </x:c>
      <x:c r="J60" s="41" t="n">
        <x:v>4.5</x:v>
      </x:c>
      <x:c r="K60" s="40" t="n">
        <x:f>I60*E60+J60</x:f>
        <x:v>8.5</x:v>
      </x:c>
      <x:c r="L60" s="40" t="n">
        <x:f>ROUNDUP(K60/0.704,2)</x:f>
        <x:v>12.08</x:v>
      </x:c>
      <x:c r="M60" s="41" t="n">
        <x:v>0.5</x:v>
      </x:c>
      <x:c r="N60" s="40" t="n">
        <x:f>CEILING(L60+M60,0.1)</x:f>
        <x:v>12.600000000000001</x:v>
      </x:c>
      <x:c r="O60" s="41" t="n">
        <x:v>2</x:v>
      </x:c>
      <x:c r="P60" s="40" t="n">
        <x:f>CEILING(L60+O60,0.1)</x:f>
        <x:v>14.100000000000001</x:v>
      </x:c>
      <x:c r="Q60" s="46" t="str">
        <x:f>IF(N60&lt;L60,"低于保本","可上架")</x:f>
        <x:v>可上架</x:v>
      </x:c>
      <x:c r="R60" s="38" t="str">
        <x:v>主图看新鲜度；SKU图纯图不加字</x:v>
      </x:c>
    </x:row>
    <x:row r="61">
      <x:c r="A61" s="6" t="str">
        <x:v>云南百合王</x:v>
      </x:c>
      <x:c r="B61" s="7" t="str">
        <x:v>其他花材</x:v>
      </x:c>
      <x:c r="C61" s="7" t="str">
        <x:v>马蹄莲（白）</x:v>
      </x:c>
      <x:c r="D61" s="7" t="str">
        <x:v>马蹄莲（白）20支</x:v>
      </x:c>
      <x:c r="E61" s="44" t="n">
        <x:v>20</x:v>
      </x:c>
      <x:c r="F61" s="44" t="n">
        <x:v>10000</x:v>
      </x:c>
      <x:c r="G61" s="40" t="n">
        <x:v>4</x:v>
      </x:c>
      <x:c r="H61" s="40" t="n">
        <x:v>10</x:v>
      </x:c>
      <x:c r="I61" s="40" t="n">
        <x:f>IFERROR(G61/H61,0)</x:f>
        <x:v>0.4</x:v>
      </x:c>
      <x:c r="J61" s="41" t="n">
        <x:v>4.5</x:v>
      </x:c>
      <x:c r="K61" s="40" t="n">
        <x:f>I61*E61+J61</x:f>
        <x:v>12.5</x:v>
      </x:c>
      <x:c r="L61" s="40" t="n">
        <x:f>ROUNDUP(K61/0.704,2)</x:f>
        <x:v>17.76</x:v>
      </x:c>
      <x:c r="M61" s="41" t="n">
        <x:v>0.5</x:v>
      </x:c>
      <x:c r="N61" s="40" t="n">
        <x:f>CEILING(L61+M61,0.1)</x:f>
        <x:v>18.3</x:v>
      </x:c>
      <x:c r="O61" s="41" t="n">
        <x:v>2</x:v>
      </x:c>
      <x:c r="P61" s="40" t="n">
        <x:f>CEILING(L61+O61,0.1)</x:f>
        <x:v>19.8</x:v>
      </x:c>
      <x:c r="Q61" s="46" t="str">
        <x:f>IF(N61&lt;L61,"低于保本","可上架")</x:f>
        <x:v>可上架</x:v>
      </x:c>
      <x:c r="R61" s="38" t="str">
        <x:v>主图看新鲜度；SKU图纯图不加字</x:v>
      </x:c>
    </x:row>
    <x:row r="62">
      <x:c r="A62" s="6" t="str">
        <x:v>云南百合王</x:v>
      </x:c>
      <x:c r="B62" s="7" t="str">
        <x:v>其他花材</x:v>
      </x:c>
      <x:c r="C62" s="7" t="str">
        <x:v>马蹄莲（粉）</x:v>
      </x:c>
      <x:c r="D62" s="7" t="str">
        <x:v>马蹄莲（粉）5支</x:v>
      </x:c>
      <x:c r="E62" s="44" t="n">
        <x:v>5</x:v>
      </x:c>
      <x:c r="F62" s="44" t="n">
        <x:v>10000</x:v>
      </x:c>
      <x:c r="G62" s="40" t="n">
        <x:v>4</x:v>
      </x:c>
      <x:c r="H62" s="40" t="n">
        <x:v>5</x:v>
      </x:c>
      <x:c r="I62" s="40" t="n">
        <x:f>IFERROR(G62/H62,0)</x:f>
        <x:v>0.8</x:v>
      </x:c>
      <x:c r="J62" s="41" t="n">
        <x:v>4.5</x:v>
      </x:c>
      <x:c r="K62" s="40" t="n">
        <x:f>I62*E62+J62</x:f>
        <x:v>8.5</x:v>
      </x:c>
      <x:c r="L62" s="40" t="n">
        <x:f>ROUNDUP(K62/0.704,2)</x:f>
        <x:v>12.08</x:v>
      </x:c>
      <x:c r="M62" s="41" t="n">
        <x:v>0.5</x:v>
      </x:c>
      <x:c r="N62" s="40" t="n">
        <x:f>CEILING(L62+M62,0.1)</x:f>
        <x:v>12.600000000000001</x:v>
      </x:c>
      <x:c r="O62" s="41" t="n">
        <x:v>2</x:v>
      </x:c>
      <x:c r="P62" s="40" t="n">
        <x:f>CEILING(L62+O62,0.1)</x:f>
        <x:v>14.100000000000001</x:v>
      </x:c>
      <x:c r="Q62" s="46" t="str">
        <x:f>IF(N62&lt;L62,"低于保本","可上架")</x:f>
        <x:v>可上架</x:v>
      </x:c>
      <x:c r="R62" s="38" t="str">
        <x:v>主图看新鲜度；SKU图纯图不加字</x:v>
      </x:c>
    </x:row>
    <x:row r="63">
      <x:c r="A63" s="6" t="str">
        <x:v>云南百合王</x:v>
      </x:c>
      <x:c r="B63" s="7" t="str">
        <x:v>其他花材</x:v>
      </x:c>
      <x:c r="C63" s="7" t="str">
        <x:v>马蹄莲（粉）</x:v>
      </x:c>
      <x:c r="D63" s="7" t="str">
        <x:v>马蹄莲（粉）10支</x:v>
      </x:c>
      <x:c r="E63" s="44" t="n">
        <x:v>10</x:v>
      </x:c>
      <x:c r="F63" s="44" t="n">
        <x:v>10000</x:v>
      </x:c>
      <x:c r="G63" s="40" t="n">
        <x:v>4</x:v>
      </x:c>
      <x:c r="H63" s="40" t="n">
        <x:v>5</x:v>
      </x:c>
      <x:c r="I63" s="40" t="n">
        <x:f>IFERROR(G63/H63,0)</x:f>
        <x:v>0.8</x:v>
      </x:c>
      <x:c r="J63" s="41" t="n">
        <x:v>4.5</x:v>
      </x:c>
      <x:c r="K63" s="40" t="n">
        <x:f>I63*E63+J63</x:f>
        <x:v>12.5</x:v>
      </x:c>
      <x:c r="L63" s="40" t="n">
        <x:f>ROUNDUP(K63/0.704,2)</x:f>
        <x:v>17.76</x:v>
      </x:c>
      <x:c r="M63" s="41" t="n">
        <x:v>0.5</x:v>
      </x:c>
      <x:c r="N63" s="40" t="n">
        <x:f>CEILING(L63+M63,0.1)</x:f>
        <x:v>18.3</x:v>
      </x:c>
      <x:c r="O63" s="41" t="n">
        <x:v>2</x:v>
      </x:c>
      <x:c r="P63" s="40" t="n">
        <x:f>CEILING(L63+O63,0.1)</x:f>
        <x:v>19.8</x:v>
      </x:c>
      <x:c r="Q63" s="46" t="str">
        <x:f>IF(N63&lt;L63,"低于保本","可上架")</x:f>
        <x:v>可上架</x:v>
      </x:c>
      <x:c r="R63" s="38" t="str">
        <x:v>主图看新鲜度；SKU图纯图不加字</x:v>
      </x:c>
    </x:row>
    <x:row r="64">
      <x:c r="A64" s="6" t="str">
        <x:v>云南百合王</x:v>
      </x:c>
      <x:c r="B64" s="7" t="str">
        <x:v>其他花材</x:v>
      </x:c>
      <x:c r="C64" s="7" t="str">
        <x:v>马蹄莲（粉）</x:v>
      </x:c>
      <x:c r="D64" s="7" t="str">
        <x:v>马蹄莲（粉）20支</x:v>
      </x:c>
      <x:c r="E64" s="44" t="n">
        <x:v>20</x:v>
      </x:c>
      <x:c r="F64" s="44" t="n">
        <x:v>10000</x:v>
      </x:c>
      <x:c r="G64" s="40" t="n">
        <x:v>4</x:v>
      </x:c>
      <x:c r="H64" s="40" t="n">
        <x:v>5</x:v>
      </x:c>
      <x:c r="I64" s="40" t="n">
        <x:f>IFERROR(G64/H64,0)</x:f>
        <x:v>0.8</x:v>
      </x:c>
      <x:c r="J64" s="41" t="n">
        <x:v>4.5</x:v>
      </x:c>
      <x:c r="K64" s="40" t="n">
        <x:f>I64*E64+J64</x:f>
        <x:v>20.5</x:v>
      </x:c>
      <x:c r="L64" s="40" t="n">
        <x:f>ROUNDUP(K64/0.704,2)</x:f>
        <x:v>29.12</x:v>
      </x:c>
      <x:c r="M64" s="41" t="n">
        <x:v>0.5</x:v>
      </x:c>
      <x:c r="N64" s="40" t="n">
        <x:f>CEILING(L64+M64,0.1)</x:f>
        <x:v>29.700000000000003</x:v>
      </x:c>
      <x:c r="O64" s="41" t="n">
        <x:v>2</x:v>
      </x:c>
      <x:c r="P64" s="40" t="n">
        <x:f>CEILING(L64+O64,0.1)</x:f>
        <x:v>31.200000000000003</x:v>
      </x:c>
      <x:c r="Q64" s="46" t="str">
        <x:f>IF(N64&lt;L64,"低于保本","可上架")</x:f>
        <x:v>可上架</x:v>
      </x:c>
      <x:c r="R64" s="38" t="str">
        <x:v>主图看新鲜度；SKU图纯图不加字</x:v>
      </x:c>
    </x:row>
    <x:row r="65">
      <x:c r="A65" s="6" t="str">
        <x:v>云南百合王</x:v>
      </x:c>
      <x:c r="B65" s="7" t="str">
        <x:v>玫瑰/按支</x:v>
      </x:c>
      <x:c r="C65" s="7" t="str">
        <x:v>苏菲宝贝</x:v>
      </x:c>
      <x:c r="D65" s="7" t="str">
        <x:v>苏菲宝贝10支</x:v>
      </x:c>
      <x:c r="E65" s="44" t="n">
        <x:v>10</x:v>
      </x:c>
      <x:c r="F65" s="44" t="n">
        <x:v>10000</x:v>
      </x:c>
      <x:c r="G65" s="40" t="n">
        <x:v>4</x:v>
      </x:c>
      <x:c r="H65" s="40" t="n">
        <x:v>10</x:v>
      </x:c>
      <x:c r="I65" s="40" t="n">
        <x:f>IFERROR(G65/H65,0)</x:f>
        <x:v>0.4</x:v>
      </x:c>
      <x:c r="J65" s="41" t="n">
        <x:v>4.5</x:v>
      </x:c>
      <x:c r="K65" s="40" t="n">
        <x:f>I65*E65+J65</x:f>
        <x:v>8.5</x:v>
      </x:c>
      <x:c r="L65" s="40" t="n">
        <x:f>ROUNDUP(K65/0.704,2)</x:f>
        <x:v>12.08</x:v>
      </x:c>
      <x:c r="M65" s="41" t="n">
        <x:v>0.5</x:v>
      </x:c>
      <x:c r="N65" s="40" t="n">
        <x:f>CEILING(L65+M65,0.1)</x:f>
        <x:v>12.600000000000001</x:v>
      </x:c>
      <x:c r="O65" s="41" t="n">
        <x:v>2</x:v>
      </x:c>
      <x:c r="P65" s="40" t="n">
        <x:f>CEILING(L65+O65,0.1)</x:f>
        <x:v>14.100000000000001</x:v>
      </x:c>
      <x:c r="Q65" s="46" t="str">
        <x:f>IF(N65&lt;L65,"低于保本","可上架")</x:f>
        <x:v>可上架</x:v>
      </x:c>
      <x:c r="R65" s="38" t="str">
        <x:v>主图看新鲜度；SKU图纯图不加字</x:v>
      </x:c>
    </x:row>
    <x:row r="66">
      <x:c r="A66" s="6" t="str">
        <x:v>云南百合王</x:v>
      </x:c>
      <x:c r="B66" s="7" t="str">
        <x:v>玫瑰/按支</x:v>
      </x:c>
      <x:c r="C66" s="7" t="str">
        <x:v>苏菲宝贝</x:v>
      </x:c>
      <x:c r="D66" s="7" t="str">
        <x:v>苏菲宝贝20支</x:v>
      </x:c>
      <x:c r="E66" s="44" t="n">
        <x:v>20</x:v>
      </x:c>
      <x:c r="F66" s="44" t="n">
        <x:v>10000</x:v>
      </x:c>
      <x:c r="G66" s="40" t="n">
        <x:v>4</x:v>
      </x:c>
      <x:c r="H66" s="40" t="n">
        <x:v>10</x:v>
      </x:c>
      <x:c r="I66" s="40" t="n">
        <x:f>IFERROR(G66/H66,0)</x:f>
        <x:v>0.4</x:v>
      </x:c>
      <x:c r="J66" s="41" t="n">
        <x:v>4.5</x:v>
      </x:c>
      <x:c r="K66" s="40" t="n">
        <x:f>I66*E66+J66</x:f>
        <x:v>12.5</x:v>
      </x:c>
      <x:c r="L66" s="40" t="n">
        <x:f>ROUNDUP(K66/0.704,2)</x:f>
        <x:v>17.76</x:v>
      </x:c>
      <x:c r="M66" s="41" t="n">
        <x:v>0.5</x:v>
      </x:c>
      <x:c r="N66" s="40" t="n">
        <x:f>CEILING(L66+M66,0.1)</x:f>
        <x:v>18.3</x:v>
      </x:c>
      <x:c r="O66" s="41" t="n">
        <x:v>2</x:v>
      </x:c>
      <x:c r="P66" s="40" t="n">
        <x:f>CEILING(L66+O66,0.1)</x:f>
        <x:v>19.8</x:v>
      </x:c>
      <x:c r="Q66" s="46" t="str">
        <x:f>IF(N66&lt;L66,"低于保本","可上架")</x:f>
        <x:v>可上架</x:v>
      </x:c>
      <x:c r="R66" s="38" t="str">
        <x:v>主图看新鲜度；SKU图纯图不加字</x:v>
      </x:c>
    </x:row>
    <x:row r="67">
      <x:c r="A67" s="6" t="str">
        <x:v>云南百合王</x:v>
      </x:c>
      <x:c r="B67" s="7" t="str">
        <x:v>玫瑰/按支</x:v>
      </x:c>
      <x:c r="C67" s="7" t="str">
        <x:v>橙色芭比</x:v>
      </x:c>
      <x:c r="D67" s="7" t="str">
        <x:v>橙色芭比10支</x:v>
      </x:c>
      <x:c r="E67" s="44" t="n">
        <x:v>10</x:v>
      </x:c>
      <x:c r="F67" s="44" t="n">
        <x:v>10000</x:v>
      </x:c>
      <x:c r="G67" s="40" t="n">
        <x:v>8</x:v>
      </x:c>
      <x:c r="H67" s="40" t="n">
        <x:v>10</x:v>
      </x:c>
      <x:c r="I67" s="40" t="n">
        <x:f>IFERROR(G67/H67,0)</x:f>
        <x:v>0.8</x:v>
      </x:c>
      <x:c r="J67" s="41" t="n">
        <x:v>4.5</x:v>
      </x:c>
      <x:c r="K67" s="40" t="n">
        <x:f>I67*E67+J67</x:f>
        <x:v>12.5</x:v>
      </x:c>
      <x:c r="L67" s="40" t="n">
        <x:f>ROUNDUP(K67/0.704,2)</x:f>
        <x:v>17.76</x:v>
      </x:c>
      <x:c r="M67" s="41" t="n">
        <x:v>0.5</x:v>
      </x:c>
      <x:c r="N67" s="40" t="n">
        <x:f>CEILING(L67+M67,0.1)</x:f>
        <x:v>18.3</x:v>
      </x:c>
      <x:c r="O67" s="41" t="n">
        <x:v>2</x:v>
      </x:c>
      <x:c r="P67" s="40" t="n">
        <x:f>CEILING(L67+O67,0.1)</x:f>
        <x:v>19.8</x:v>
      </x:c>
      <x:c r="Q67" s="46" t="str">
        <x:f>IF(N67&lt;L67,"低于保本","可上架")</x:f>
        <x:v>可上架</x:v>
      </x:c>
      <x:c r="R67" s="38" t="str">
        <x:v>主图看新鲜度；SKU图纯图不加字</x:v>
      </x:c>
    </x:row>
    <x:row r="68">
      <x:c r="A68" s="6" t="str">
        <x:v>云南百合王</x:v>
      </x:c>
      <x:c r="B68" s="7" t="str">
        <x:v>玫瑰/按支</x:v>
      </x:c>
      <x:c r="C68" s="7" t="str">
        <x:v>橙色芭比</x:v>
      </x:c>
      <x:c r="D68" s="7" t="str">
        <x:v>橙色芭比20支</x:v>
      </x:c>
      <x:c r="E68" s="44" t="n">
        <x:v>20</x:v>
      </x:c>
      <x:c r="F68" s="44" t="n">
        <x:v>10000</x:v>
      </x:c>
      <x:c r="G68" s="40" t="n">
        <x:v>8</x:v>
      </x:c>
      <x:c r="H68" s="40" t="n">
        <x:v>10</x:v>
      </x:c>
      <x:c r="I68" s="40" t="n">
        <x:f>IFERROR(G68/H68,0)</x:f>
        <x:v>0.8</x:v>
      </x:c>
      <x:c r="J68" s="41" t="n">
        <x:v>4.5</x:v>
      </x:c>
      <x:c r="K68" s="40" t="n">
        <x:f>I68*E68+J68</x:f>
        <x:v>20.5</x:v>
      </x:c>
      <x:c r="L68" s="40" t="n">
        <x:f>ROUNDUP(K68/0.704,2)</x:f>
        <x:v>29.12</x:v>
      </x:c>
      <x:c r="M68" s="41" t="n">
        <x:v>0.5</x:v>
      </x:c>
      <x:c r="N68" s="40" t="n">
        <x:f>CEILING(L68+M68,0.1)</x:f>
        <x:v>29.700000000000003</x:v>
      </x:c>
      <x:c r="O68" s="41" t="n">
        <x:v>2</x:v>
      </x:c>
      <x:c r="P68" s="40" t="n">
        <x:f>CEILING(L68+O68,0.1)</x:f>
        <x:v>31.200000000000003</x:v>
      </x:c>
      <x:c r="Q68" s="46" t="str">
        <x:f>IF(N68&lt;L68,"低于保本","可上架")</x:f>
        <x:v>可上架</x:v>
      </x:c>
      <x:c r="R68" s="38" t="str">
        <x:v>主图看新鲜度；SKU图纯图不加字</x:v>
      </x:c>
    </x:row>
    <x:row r="69">
      <x:c r="A69" s="6" t="str">
        <x:v>云南百合王</x:v>
      </x:c>
      <x:c r="B69" s="7" t="str">
        <x:v>玫瑰/按支</x:v>
      </x:c>
      <x:c r="C69" s="7" t="str">
        <x:v>折射</x:v>
      </x:c>
      <x:c r="D69" s="7" t="str">
        <x:v>折射10支</x:v>
      </x:c>
      <x:c r="E69" s="44" t="n">
        <x:v>10</x:v>
      </x:c>
      <x:c r="F69" s="44" t="n">
        <x:v>10000</x:v>
      </x:c>
      <x:c r="G69" s="40" t="n">
        <x:v>6</x:v>
      </x:c>
      <x:c r="H69" s="40" t="n">
        <x:v>10</x:v>
      </x:c>
      <x:c r="I69" s="40" t="n">
        <x:f>IFERROR(G69/H69,0)</x:f>
        <x:v>0.6</x:v>
      </x:c>
      <x:c r="J69" s="41" t="n">
        <x:v>4.5</x:v>
      </x:c>
      <x:c r="K69" s="40" t="n">
        <x:f>I69*E69+J69</x:f>
        <x:v>10.5</x:v>
      </x:c>
      <x:c r="L69" s="40" t="n">
        <x:f>ROUNDUP(K69/0.704,2)</x:f>
        <x:v>14.92</x:v>
      </x:c>
      <x:c r="M69" s="41" t="n">
        <x:v>0.5</x:v>
      </x:c>
      <x:c r="N69" s="40" t="n">
        <x:f>CEILING(L69+M69,0.1)</x:f>
        <x:v>15.5</x:v>
      </x:c>
      <x:c r="O69" s="41" t="n">
        <x:v>2</x:v>
      </x:c>
      <x:c r="P69" s="40" t="n">
        <x:f>CEILING(L69+O69,0.1)</x:f>
        <x:v>17</x:v>
      </x:c>
      <x:c r="Q69" s="46" t="str">
        <x:f>IF(N69&lt;L69,"低于保本","可上架")</x:f>
        <x:v>可上架</x:v>
      </x:c>
      <x:c r="R69" s="38" t="str">
        <x:v>主图看新鲜度；SKU图纯图不加字</x:v>
      </x:c>
    </x:row>
    <x:row r="70">
      <x:c r="A70" s="6" t="str">
        <x:v>云南百合王</x:v>
      </x:c>
      <x:c r="B70" s="7" t="str">
        <x:v>玫瑰/按支</x:v>
      </x:c>
      <x:c r="C70" s="7" t="str">
        <x:v>折射</x:v>
      </x:c>
      <x:c r="D70" s="7" t="str">
        <x:v>折射20支</x:v>
      </x:c>
      <x:c r="E70" s="44" t="n">
        <x:v>20</x:v>
      </x:c>
      <x:c r="F70" s="44" t="n">
        <x:v>10000</x:v>
      </x:c>
      <x:c r="G70" s="40" t="n">
        <x:v>6</x:v>
      </x:c>
      <x:c r="H70" s="40" t="n">
        <x:v>10</x:v>
      </x:c>
      <x:c r="I70" s="40" t="n">
        <x:f>IFERROR(G70/H70,0)</x:f>
        <x:v>0.6</x:v>
      </x:c>
      <x:c r="J70" s="41" t="n">
        <x:v>4.5</x:v>
      </x:c>
      <x:c r="K70" s="40" t="n">
        <x:f>I70*E70+J70</x:f>
        <x:v>16.5</x:v>
      </x:c>
      <x:c r="L70" s="40" t="n">
        <x:f>ROUNDUP(K70/0.704,2)</x:f>
        <x:v>23.44</x:v>
      </x:c>
      <x:c r="M70" s="41" t="n">
        <x:v>0.5</x:v>
      </x:c>
      <x:c r="N70" s="40" t="n">
        <x:f>CEILING(L70+M70,0.1)</x:f>
        <x:v>24</x:v>
      </x:c>
      <x:c r="O70" s="41" t="n">
        <x:v>2</x:v>
      </x:c>
      <x:c r="P70" s="40" t="n">
        <x:f>CEILING(L70+O70,0.1)</x:f>
        <x:v>25.5</x:v>
      </x:c>
      <x:c r="Q70" s="46" t="str">
        <x:f>IF(N70&lt;L70,"低于保本","可上架")</x:f>
        <x:v>可上架</x:v>
      </x:c>
      <x:c r="R70" s="38" t="str">
        <x:v>主图看新鲜度；SKU图纯图不加字</x:v>
      </x:c>
    </x:row>
    <x:row r="71">
      <x:c r="A71" s="6" t="str">
        <x:v>云南百合王</x:v>
      </x:c>
      <x:c r="B71" s="7" t="str">
        <x:v>其他花材</x:v>
      </x:c>
      <x:c r="C71" s="7" t="str">
        <x:v>睡莲（紫）</x:v>
      </x:c>
      <x:c r="D71" s="7" t="str">
        <x:v>睡莲（紫）5支</x:v>
      </x:c>
      <x:c r="E71" s="44" t="n">
        <x:v>5</x:v>
      </x:c>
      <x:c r="F71" s="44" t="n">
        <x:v>10000</x:v>
      </x:c>
      <x:c r="G71" s="40" t="n">
        <x:v>4</x:v>
      </x:c>
      <x:c r="H71" s="40" t="n">
        <x:v>10</x:v>
      </x:c>
      <x:c r="I71" s="40" t="n">
        <x:f>IFERROR(G71/H71,0)</x:f>
        <x:v>0.4</x:v>
      </x:c>
      <x:c r="J71" s="41" t="n">
        <x:v>4.5</x:v>
      </x:c>
      <x:c r="K71" s="40" t="n">
        <x:f>I71*E71+J71</x:f>
        <x:v>6.5</x:v>
      </x:c>
      <x:c r="L71" s="40" t="n">
        <x:f>ROUNDUP(K71/0.704,2)</x:f>
        <x:v>9.24</x:v>
      </x:c>
      <x:c r="M71" s="41" t="n">
        <x:v>0.5</x:v>
      </x:c>
      <x:c r="N71" s="40" t="n">
        <x:f>CEILING(L71+M71,0.1)</x:f>
        <x:v>9.8</x:v>
      </x:c>
      <x:c r="O71" s="41" t="n">
        <x:v>2</x:v>
      </x:c>
      <x:c r="P71" s="40" t="n">
        <x:f>CEILING(L71+O71,0.1)</x:f>
        <x:v>11.3</x:v>
      </x:c>
      <x:c r="Q71" s="46" t="str">
        <x:f>IF(N71&lt;L71,"低于保本","可上架")</x:f>
        <x:v>可上架</x:v>
      </x:c>
      <x:c r="R71" s="38" t="str">
        <x:v>主图看新鲜度；SKU图纯图不加字</x:v>
      </x:c>
    </x:row>
    <x:row r="72">
      <x:c r="A72" s="6" t="str">
        <x:v>云南百合王</x:v>
      </x:c>
      <x:c r="B72" s="7" t="str">
        <x:v>其他花材</x:v>
      </x:c>
      <x:c r="C72" s="7" t="str">
        <x:v>睡莲（紫）</x:v>
      </x:c>
      <x:c r="D72" s="7" t="str">
        <x:v>睡莲（紫）10支</x:v>
      </x:c>
      <x:c r="E72" s="44" t="n">
        <x:v>10</x:v>
      </x:c>
      <x:c r="F72" s="44" t="n">
        <x:v>10000</x:v>
      </x:c>
      <x:c r="G72" s="40" t="n">
        <x:v>4</x:v>
      </x:c>
      <x:c r="H72" s="40" t="n">
        <x:v>10</x:v>
      </x:c>
      <x:c r="I72" s="40" t="n">
        <x:f>IFERROR(G72/H72,0)</x:f>
        <x:v>0.4</x:v>
      </x:c>
      <x:c r="J72" s="41" t="n">
        <x:v>4.5</x:v>
      </x:c>
      <x:c r="K72" s="40" t="n">
        <x:f>I72*E72+J72</x:f>
        <x:v>8.5</x:v>
      </x:c>
      <x:c r="L72" s="40" t="n">
        <x:f>ROUNDUP(K72/0.704,2)</x:f>
        <x:v>12.08</x:v>
      </x:c>
      <x:c r="M72" s="41" t="n">
        <x:v>0.5</x:v>
      </x:c>
      <x:c r="N72" s="40" t="n">
        <x:f>CEILING(L72+M72,0.1)</x:f>
        <x:v>12.600000000000001</x:v>
      </x:c>
      <x:c r="O72" s="41" t="n">
        <x:v>2</x:v>
      </x:c>
      <x:c r="P72" s="40" t="n">
        <x:f>CEILING(L72+O72,0.1)</x:f>
        <x:v>14.100000000000001</x:v>
      </x:c>
      <x:c r="Q72" s="46" t="str">
        <x:f>IF(N72&lt;L72,"低于保本","可上架")</x:f>
        <x:v>可上架</x:v>
      </x:c>
      <x:c r="R72" s="38" t="str">
        <x:v>主图看新鲜度；SKU图纯图不加字</x:v>
      </x:c>
    </x:row>
    <x:row r="73">
      <x:c r="A73" s="6" t="str">
        <x:v>云南百合王</x:v>
      </x:c>
      <x:c r="B73" s="7" t="str">
        <x:v>其他花材</x:v>
      </x:c>
      <x:c r="C73" s="7" t="str">
        <x:v>睡莲（紫）</x:v>
      </x:c>
      <x:c r="D73" s="7" t="str">
        <x:v>睡莲（紫）20支</x:v>
      </x:c>
      <x:c r="E73" s="44" t="n">
        <x:v>20</x:v>
      </x:c>
      <x:c r="F73" s="44" t="n">
        <x:v>10000</x:v>
      </x:c>
      <x:c r="G73" s="40" t="n">
        <x:v>4</x:v>
      </x:c>
      <x:c r="H73" s="40" t="n">
        <x:v>10</x:v>
      </x:c>
      <x:c r="I73" s="40" t="n">
        <x:f>IFERROR(G73/H73,0)</x:f>
        <x:v>0.4</x:v>
      </x:c>
      <x:c r="J73" s="41" t="n">
        <x:v>4.5</x:v>
      </x:c>
      <x:c r="K73" s="40" t="n">
        <x:f>I73*E73+J73</x:f>
        <x:v>12.5</x:v>
      </x:c>
      <x:c r="L73" s="40" t="n">
        <x:f>ROUNDUP(K73/0.704,2)</x:f>
        <x:v>17.76</x:v>
      </x:c>
      <x:c r="M73" s="41" t="n">
        <x:v>0.5</x:v>
      </x:c>
      <x:c r="N73" s="40" t="n">
        <x:f>CEILING(L73+M73,0.1)</x:f>
        <x:v>18.3</x:v>
      </x:c>
      <x:c r="O73" s="41" t="n">
        <x:v>2</x:v>
      </x:c>
      <x:c r="P73" s="40" t="n">
        <x:f>CEILING(L73+O73,0.1)</x:f>
        <x:v>19.8</x:v>
      </x:c>
      <x:c r="Q73" s="46" t="str">
        <x:f>IF(N73&lt;L73,"低于保本","可上架")</x:f>
        <x:v>可上架</x:v>
      </x:c>
      <x:c r="R73" s="38" t="str">
        <x:v>主图看新鲜度；SKU图纯图不加字</x:v>
      </x:c>
    </x:row>
    <x:row r="74">
      <x:c r="A74" s="6" t="str">
        <x:v>云南百合王</x:v>
      </x:c>
      <x:c r="B74" s="7" t="str">
        <x:v>其他花材</x:v>
      </x:c>
      <x:c r="C74" s="7" t="str">
        <x:v>睡莲（粉）</x:v>
      </x:c>
      <x:c r="D74" s="7" t="str">
        <x:v>睡莲（粉）5支</x:v>
      </x:c>
      <x:c r="E74" s="44" t="n">
        <x:v>5</x:v>
      </x:c>
      <x:c r="F74" s="44" t="n">
        <x:v>10000</x:v>
      </x:c>
      <x:c r="G74" s="40" t="n">
        <x:v>8</x:v>
      </x:c>
      <x:c r="H74" s="40" t="n">
        <x:v>10</x:v>
      </x:c>
      <x:c r="I74" s="40" t="n">
        <x:f>IFERROR(G74/H74,0)</x:f>
        <x:v>0.8</x:v>
      </x:c>
      <x:c r="J74" s="41" t="n">
        <x:v>4.5</x:v>
      </x:c>
      <x:c r="K74" s="40" t="n">
        <x:f>I74*E74+J74</x:f>
        <x:v>8.5</x:v>
      </x:c>
      <x:c r="L74" s="40" t="n">
        <x:f>ROUNDUP(K74/0.704,2)</x:f>
        <x:v>12.08</x:v>
      </x:c>
      <x:c r="M74" s="41" t="n">
        <x:v>0.5</x:v>
      </x:c>
      <x:c r="N74" s="40" t="n">
        <x:f>CEILING(L74+M74,0.1)</x:f>
        <x:v>12.600000000000001</x:v>
      </x:c>
      <x:c r="O74" s="41" t="n">
        <x:v>2</x:v>
      </x:c>
      <x:c r="P74" s="40" t="n">
        <x:f>CEILING(L74+O74,0.1)</x:f>
        <x:v>14.100000000000001</x:v>
      </x:c>
      <x:c r="Q74" s="46" t="str">
        <x:f>IF(N74&lt;L74,"低于保本","可上架")</x:f>
        <x:v>可上架</x:v>
      </x:c>
      <x:c r="R74" s="38" t="str">
        <x:v>主图看新鲜度；SKU图纯图不加字</x:v>
      </x:c>
    </x:row>
    <x:row r="75">
      <x:c r="A75" s="6" t="str">
        <x:v>云南百合王</x:v>
      </x:c>
      <x:c r="B75" s="7" t="str">
        <x:v>其他花材</x:v>
      </x:c>
      <x:c r="C75" s="7" t="str">
        <x:v>睡莲（粉）</x:v>
      </x:c>
      <x:c r="D75" s="7" t="str">
        <x:v>睡莲（粉）10支</x:v>
      </x:c>
      <x:c r="E75" s="44" t="n">
        <x:v>10</x:v>
      </x:c>
      <x:c r="F75" s="44" t="n">
        <x:v>10000</x:v>
      </x:c>
      <x:c r="G75" s="40" t="n">
        <x:v>8</x:v>
      </x:c>
      <x:c r="H75" s="40" t="n">
        <x:v>10</x:v>
      </x:c>
      <x:c r="I75" s="40" t="n">
        <x:f>IFERROR(G75/H75,0)</x:f>
        <x:v>0.8</x:v>
      </x:c>
      <x:c r="J75" s="41" t="n">
        <x:v>4.5</x:v>
      </x:c>
      <x:c r="K75" s="40" t="n">
        <x:f>I75*E75+J75</x:f>
        <x:v>12.5</x:v>
      </x:c>
      <x:c r="L75" s="40" t="n">
        <x:f>ROUNDUP(K75/0.704,2)</x:f>
        <x:v>17.76</x:v>
      </x:c>
      <x:c r="M75" s="41" t="n">
        <x:v>0.5</x:v>
      </x:c>
      <x:c r="N75" s="40" t="n">
        <x:f>CEILING(L75+M75,0.1)</x:f>
        <x:v>18.3</x:v>
      </x:c>
      <x:c r="O75" s="41" t="n">
        <x:v>2</x:v>
      </x:c>
      <x:c r="P75" s="40" t="n">
        <x:f>CEILING(L75+O75,0.1)</x:f>
        <x:v>19.8</x:v>
      </x:c>
      <x:c r="Q75" s="46" t="str">
        <x:f>IF(N75&lt;L75,"低于保本","可上架")</x:f>
        <x:v>可上架</x:v>
      </x:c>
      <x:c r="R75" s="38" t="str">
        <x:v>主图看新鲜度；SKU图纯图不加字</x:v>
      </x:c>
    </x:row>
    <x:row r="76">
      <x:c r="A76" s="6" t="str">
        <x:v>云南百合王</x:v>
      </x:c>
      <x:c r="B76" s="7" t="str">
        <x:v>其他花材</x:v>
      </x:c>
      <x:c r="C76" s="7" t="str">
        <x:v>睡莲（粉）</x:v>
      </x:c>
      <x:c r="D76" s="7" t="str">
        <x:v>睡莲（粉）20支</x:v>
      </x:c>
      <x:c r="E76" s="44" t="n">
        <x:v>20</x:v>
      </x:c>
      <x:c r="F76" s="44" t="n">
        <x:v>10000</x:v>
      </x:c>
      <x:c r="G76" s="40" t="n">
        <x:v>8</x:v>
      </x:c>
      <x:c r="H76" s="40" t="n">
        <x:v>10</x:v>
      </x:c>
      <x:c r="I76" s="40" t="n">
        <x:f>IFERROR(G76/H76,0)</x:f>
        <x:v>0.8</x:v>
      </x:c>
      <x:c r="J76" s="41" t="n">
        <x:v>4.5</x:v>
      </x:c>
      <x:c r="K76" s="40" t="n">
        <x:f>I76*E76+J76</x:f>
        <x:v>20.5</x:v>
      </x:c>
      <x:c r="L76" s="40" t="n">
        <x:f>ROUNDUP(K76/0.704,2)</x:f>
        <x:v>29.12</x:v>
      </x:c>
      <x:c r="M76" s="41" t="n">
        <x:v>0.5</x:v>
      </x:c>
      <x:c r="N76" s="40" t="n">
        <x:f>CEILING(L76+M76,0.1)</x:f>
        <x:v>29.700000000000003</x:v>
      </x:c>
      <x:c r="O76" s="41" t="n">
        <x:v>2</x:v>
      </x:c>
      <x:c r="P76" s="40" t="n">
        <x:f>CEILING(L76+O76,0.1)</x:f>
        <x:v>31.200000000000003</x:v>
      </x:c>
      <x:c r="Q76" s="46" t="str">
        <x:f>IF(N76&lt;L76,"低于保本","可上架")</x:f>
        <x:v>可上架</x:v>
      </x:c>
      <x:c r="R76" s="38" t="str">
        <x:v>主图看新鲜度；SKU图纯图不加字</x:v>
      </x:c>
    </x:row>
    <x:row r="77">
      <x:c r="A77" s="6" t="str">
        <x:v>云南百合王</x:v>
      </x:c>
      <x:c r="B77" s="7" t="str">
        <x:v>其他花材</x:v>
      </x:c>
      <x:c r="C77" s="7" t="str">
        <x:v>多头粉康</x:v>
      </x:c>
      <x:c r="D77" s="7" t="str">
        <x:v>多头粉康5支</x:v>
      </x:c>
      <x:c r="E77" s="44" t="n">
        <x:v>5</x:v>
      </x:c>
      <x:c r="F77" s="44" t="n">
        <x:v>10000</x:v>
      </x:c>
      <x:c r="G77" s="40" t="n">
        <x:v>13</x:v>
      </x:c>
      <x:c r="H77" s="40" t="n">
        <x:v>10</x:v>
      </x:c>
      <x:c r="I77" s="40" t="n">
        <x:f>IFERROR(G77/H77,0)</x:f>
        <x:v>1.3</x:v>
      </x:c>
      <x:c r="J77" s="41" t="n">
        <x:v>4.5</x:v>
      </x:c>
      <x:c r="K77" s="40" t="n">
        <x:f>I77*E77+J77</x:f>
        <x:v>11</x:v>
      </x:c>
      <x:c r="L77" s="40" t="n">
        <x:f>ROUNDUP(K77/0.704,2)</x:f>
        <x:v>15.63</x:v>
      </x:c>
      <x:c r="M77" s="41" t="n">
        <x:v>0.5</x:v>
      </x:c>
      <x:c r="N77" s="40" t="n">
        <x:f>CEILING(L77+M77,0.1)</x:f>
        <x:v>16.2</x:v>
      </x:c>
      <x:c r="O77" s="41" t="n">
        <x:v>2</x:v>
      </x:c>
      <x:c r="P77" s="40" t="n">
        <x:f>CEILING(L77+O77,0.1)</x:f>
        <x:v>17.7</x:v>
      </x:c>
      <x:c r="Q77" s="46" t="str">
        <x:f>IF(N77&lt;L77,"低于保本","可上架")</x:f>
        <x:v>可上架</x:v>
      </x:c>
      <x:c r="R77" s="38" t="str">
        <x:v>主图看新鲜度；SKU图纯图不加字</x:v>
      </x:c>
    </x:row>
    <x:row r="78">
      <x:c r="A78" s="6" t="str">
        <x:v>云南百合王</x:v>
      </x:c>
      <x:c r="B78" s="7" t="str">
        <x:v>其他花材</x:v>
      </x:c>
      <x:c r="C78" s="7" t="str">
        <x:v>多头粉康</x:v>
      </x:c>
      <x:c r="D78" s="7" t="str">
        <x:v>多头粉康10支</x:v>
      </x:c>
      <x:c r="E78" s="44" t="n">
        <x:v>10</x:v>
      </x:c>
      <x:c r="F78" s="44" t="n">
        <x:v>10000</x:v>
      </x:c>
      <x:c r="G78" s="40" t="n">
        <x:v>13</x:v>
      </x:c>
      <x:c r="H78" s="40" t="n">
        <x:v>10</x:v>
      </x:c>
      <x:c r="I78" s="40" t="n">
        <x:f>IFERROR(G78/H78,0)</x:f>
        <x:v>1.3</x:v>
      </x:c>
      <x:c r="J78" s="41" t="n">
        <x:v>4.5</x:v>
      </x:c>
      <x:c r="K78" s="40" t="n">
        <x:f>I78*E78+J78</x:f>
        <x:v>17.5</x:v>
      </x:c>
      <x:c r="L78" s="40" t="n">
        <x:f>ROUNDUP(K78/0.704,2)</x:f>
        <x:v>24.86</x:v>
      </x:c>
      <x:c r="M78" s="41" t="n">
        <x:v>0.5</x:v>
      </x:c>
      <x:c r="N78" s="40" t="n">
        <x:f>CEILING(L78+M78,0.1)</x:f>
        <x:v>25.400000000000002</x:v>
      </x:c>
      <x:c r="O78" s="41" t="n">
        <x:v>2</x:v>
      </x:c>
      <x:c r="P78" s="40" t="n">
        <x:f>CEILING(L78+O78,0.1)</x:f>
        <x:v>26.900000000000002</x:v>
      </x:c>
      <x:c r="Q78" s="46" t="str">
        <x:f>IF(N78&lt;L78,"低于保本","可上架")</x:f>
        <x:v>可上架</x:v>
      </x:c>
      <x:c r="R78" s="38" t="str">
        <x:v>主图看新鲜度；SKU图纯图不加字</x:v>
      </x:c>
    </x:row>
    <x:row r="79">
      <x:c r="A79" s="6" t="str">
        <x:v>云南百合王</x:v>
      </x:c>
      <x:c r="B79" s="7" t="str">
        <x:v>其他花材</x:v>
      </x:c>
      <x:c r="C79" s="7" t="str">
        <x:v>多头粉康</x:v>
      </x:c>
      <x:c r="D79" s="7" t="str">
        <x:v>多头粉康20支</x:v>
      </x:c>
      <x:c r="E79" s="44" t="n">
        <x:v>20</x:v>
      </x:c>
      <x:c r="F79" s="44" t="n">
        <x:v>10000</x:v>
      </x:c>
      <x:c r="G79" s="40" t="n">
        <x:v>13</x:v>
      </x:c>
      <x:c r="H79" s="40" t="n">
        <x:v>10</x:v>
      </x:c>
      <x:c r="I79" s="40" t="n">
        <x:f>IFERROR(G79/H79,0)</x:f>
        <x:v>1.3</x:v>
      </x:c>
      <x:c r="J79" s="41" t="n">
        <x:v>4.5</x:v>
      </x:c>
      <x:c r="K79" s="40" t="n">
        <x:f>I79*E79+J79</x:f>
        <x:v>30.5</x:v>
      </x:c>
      <x:c r="L79" s="40" t="n">
        <x:f>ROUNDUP(K79/0.704,2)</x:f>
        <x:v>43.33</x:v>
      </x:c>
      <x:c r="M79" s="41" t="n">
        <x:v>0.5</x:v>
      </x:c>
      <x:c r="N79" s="40" t="n">
        <x:f>CEILING(L79+M79,0.1)</x:f>
        <x:v>43.900000000000006</x:v>
      </x:c>
      <x:c r="O79" s="41" t="n">
        <x:v>2</x:v>
      </x:c>
      <x:c r="P79" s="40" t="n">
        <x:f>CEILING(L79+O79,0.1)</x:f>
        <x:v>45.400000000000006</x:v>
      </x:c>
      <x:c r="Q79" s="46" t="str">
        <x:f>IF(N79&lt;L79,"低于保本","可上架")</x:f>
        <x:v>可上架</x:v>
      </x:c>
      <x:c r="R79" s="38" t="str">
        <x:v>主图看新鲜度；SKU图纯图不加字</x:v>
      </x:c>
    </x:row>
    <x:row r="80">
      <x:c r="A80" s="6" t="str">
        <x:v>云南百合王</x:v>
      </x:c>
      <x:c r="B80" s="7" t="str">
        <x:v>其他花材</x:v>
      </x:c>
      <x:c r="C80" s="7" t="str">
        <x:v>小雏菊</x:v>
      </x:c>
      <x:c r="D80" s="7" t="str">
        <x:v>小雏菊5朵</x:v>
      </x:c>
      <x:c r="E80" s="44" t="n">
        <x:v>5</x:v>
      </x:c>
      <x:c r="F80" s="44" t="n">
        <x:v>10000</x:v>
      </x:c>
      <x:c r="G80" s="40" t="n">
        <x:v>8</x:v>
      </x:c>
      <x:c r="H80" s="40" t="n">
        <x:v>10</x:v>
      </x:c>
      <x:c r="I80" s="40" t="n">
        <x:f>IFERROR(G80/H80,0)</x:f>
        <x:v>0.8</x:v>
      </x:c>
      <x:c r="J80" s="41" t="n">
        <x:v>4.5</x:v>
      </x:c>
      <x:c r="K80" s="40" t="n">
        <x:f>I80*E80+J80</x:f>
        <x:v>8.5</x:v>
      </x:c>
      <x:c r="L80" s="40" t="n">
        <x:f>ROUNDUP(K80/0.704,2)</x:f>
        <x:v>12.08</x:v>
      </x:c>
      <x:c r="M80" s="41" t="n">
        <x:v>0.5</x:v>
      </x:c>
      <x:c r="N80" s="40" t="n">
        <x:f>CEILING(L80+M80,0.1)</x:f>
        <x:v>12.600000000000001</x:v>
      </x:c>
      <x:c r="O80" s="41" t="n">
        <x:v>2</x:v>
      </x:c>
      <x:c r="P80" s="40" t="n">
        <x:f>CEILING(L80+O80,0.1)</x:f>
        <x:v>14.100000000000001</x:v>
      </x:c>
      <x:c r="Q80" s="46" t="str">
        <x:f>IF(N80&lt;L80,"低于保本","可上架")</x:f>
        <x:v>可上架</x:v>
      </x:c>
      <x:c r="R80" s="38" t="str">
        <x:v>主图看新鲜度；SKU图纯图不加字</x:v>
      </x:c>
    </x:row>
    <x:row r="81">
      <x:c r="A81" s="6" t="str">
        <x:v>云南百合王</x:v>
      </x:c>
      <x:c r="B81" s="7" t="str">
        <x:v>其他花材</x:v>
      </x:c>
      <x:c r="C81" s="7" t="str">
        <x:v>小雏菊</x:v>
      </x:c>
      <x:c r="D81" s="7" t="str">
        <x:v>小雏菊10朵</x:v>
      </x:c>
      <x:c r="E81" s="44" t="n">
        <x:v>10</x:v>
      </x:c>
      <x:c r="F81" s="44" t="n">
        <x:v>10000</x:v>
      </x:c>
      <x:c r="G81" s="40" t="n">
        <x:v>8</x:v>
      </x:c>
      <x:c r="H81" s="40" t="n">
        <x:v>10</x:v>
      </x:c>
      <x:c r="I81" s="40" t="n">
        <x:f>IFERROR(G81/H81,0)</x:f>
        <x:v>0.8</x:v>
      </x:c>
      <x:c r="J81" s="41" t="n">
        <x:v>4.5</x:v>
      </x:c>
      <x:c r="K81" s="40" t="n">
        <x:f>I81*E81+J81</x:f>
        <x:v>12.5</x:v>
      </x:c>
      <x:c r="L81" s="40" t="n">
        <x:f>ROUNDUP(K81/0.704,2)</x:f>
        <x:v>17.76</x:v>
      </x:c>
      <x:c r="M81" s="41" t="n">
        <x:v>0.5</x:v>
      </x:c>
      <x:c r="N81" s="40" t="n">
        <x:f>CEILING(L81+M81,0.1)</x:f>
        <x:v>18.3</x:v>
      </x:c>
      <x:c r="O81" s="41" t="n">
        <x:v>2</x:v>
      </x:c>
      <x:c r="P81" s="40" t="n">
        <x:f>CEILING(L81+O81,0.1)</x:f>
        <x:v>19.8</x:v>
      </x:c>
      <x:c r="Q81" s="46" t="str">
        <x:f>IF(N81&lt;L81,"低于保本","可上架")</x:f>
        <x:v>可上架</x:v>
      </x:c>
      <x:c r="R81" s="38" t="str">
        <x:v>主图看新鲜度；SKU图纯图不加字</x:v>
      </x:c>
    </x:row>
    <x:row r="82">
      <x:c r="A82" s="6" t="str">
        <x:v>云南百合王</x:v>
      </x:c>
      <x:c r="B82" s="7" t="str">
        <x:v>其他花材</x:v>
      </x:c>
      <x:c r="C82" s="7" t="str">
        <x:v>小雏菊</x:v>
      </x:c>
      <x:c r="D82" s="7" t="str">
        <x:v>小雏菊20朵</x:v>
      </x:c>
      <x:c r="E82" s="44" t="n">
        <x:v>20</x:v>
      </x:c>
      <x:c r="F82" s="44" t="n">
        <x:v>10000</x:v>
      </x:c>
      <x:c r="G82" s="40" t="n">
        <x:v>8</x:v>
      </x:c>
      <x:c r="H82" s="40" t="n">
        <x:v>10</x:v>
      </x:c>
      <x:c r="I82" s="40" t="n">
        <x:f>IFERROR(G82/H82,0)</x:f>
        <x:v>0.8</x:v>
      </x:c>
      <x:c r="J82" s="41" t="n">
        <x:v>4.5</x:v>
      </x:c>
      <x:c r="K82" s="40" t="n">
        <x:f>I82*E82+J82</x:f>
        <x:v>20.5</x:v>
      </x:c>
      <x:c r="L82" s="40" t="n">
        <x:f>ROUNDUP(K82/0.704,2)</x:f>
        <x:v>29.12</x:v>
      </x:c>
      <x:c r="M82" s="41" t="n">
        <x:v>0.5</x:v>
      </x:c>
      <x:c r="N82" s="40" t="n">
        <x:f>CEILING(L82+M82,0.1)</x:f>
        <x:v>29.700000000000003</x:v>
      </x:c>
      <x:c r="O82" s="41" t="n">
        <x:v>2</x:v>
      </x:c>
      <x:c r="P82" s="40" t="n">
        <x:f>CEILING(L82+O82,0.1)</x:f>
        <x:v>31.200000000000003</x:v>
      </x:c>
      <x:c r="Q82" s="46" t="str">
        <x:f>IF(N82&lt;L82,"低于保本","可上架")</x:f>
        <x:v>可上架</x:v>
      </x:c>
      <x:c r="R82" s="38" t="str">
        <x:v>主图看新鲜度；SKU图纯图不加字</x:v>
      </x:c>
    </x:row>
    <x:row r="83">
      <x:c r="A83" s="6" t="str">
        <x:v>云南百合王</x:v>
      </x:c>
      <x:c r="B83" s="7" t="str">
        <x:v>其他花材</x:v>
      </x:c>
      <x:c r="C83" s="7" t="str">
        <x:v>红豆</x:v>
      </x:c>
      <x:c r="D83" s="7" t="str">
        <x:v>红豆5支</x:v>
      </x:c>
      <x:c r="E83" s="44" t="n">
        <x:v>5</x:v>
      </x:c>
      <x:c r="F83" s="44" t="n">
        <x:v>10000</x:v>
      </x:c>
      <x:c r="G83" s="40" t="n">
        <x:v>9</x:v>
      </x:c>
      <x:c r="H83" s="40" t="n">
        <x:v>10</x:v>
      </x:c>
      <x:c r="I83" s="40" t="n">
        <x:f>IFERROR(G83/H83,0)</x:f>
        <x:v>0.9</x:v>
      </x:c>
      <x:c r="J83" s="41" t="n">
        <x:v>4.5</x:v>
      </x:c>
      <x:c r="K83" s="40" t="n">
        <x:f>I83*E83+J83</x:f>
        <x:v>9</x:v>
      </x:c>
      <x:c r="L83" s="40" t="n">
        <x:f>ROUNDUP(K83/0.704,2)</x:f>
        <x:v>12.79</x:v>
      </x:c>
      <x:c r="M83" s="41" t="n">
        <x:v>0.5</x:v>
      </x:c>
      <x:c r="N83" s="40" t="n">
        <x:f>CEILING(L83+M83,0.1)</x:f>
        <x:v>13.3</x:v>
      </x:c>
      <x:c r="O83" s="41" t="n">
        <x:v>2</x:v>
      </x:c>
      <x:c r="P83" s="40" t="n">
        <x:f>CEILING(L83+O83,0.1)</x:f>
        <x:v>14.8</x:v>
      </x:c>
      <x:c r="Q83" s="46" t="str">
        <x:f>IF(N83&lt;L83,"低于保本","可上架")</x:f>
        <x:v>可上架</x:v>
      </x:c>
      <x:c r="R83" s="38" t="str">
        <x:v>主图看新鲜度；SKU图纯图不加字</x:v>
      </x:c>
    </x:row>
    <x:row r="84">
      <x:c r="A84" s="6" t="str">
        <x:v>云南百合王</x:v>
      </x:c>
      <x:c r="B84" s="7" t="str">
        <x:v>其他花材</x:v>
      </x:c>
      <x:c r="C84" s="7" t="str">
        <x:v>红豆</x:v>
      </x:c>
      <x:c r="D84" s="7" t="str">
        <x:v>红豆10支</x:v>
      </x:c>
      <x:c r="E84" s="44" t="n">
        <x:v>10</x:v>
      </x:c>
      <x:c r="F84" s="44" t="n">
        <x:v>10000</x:v>
      </x:c>
      <x:c r="G84" s="40" t="n">
        <x:v>9</x:v>
      </x:c>
      <x:c r="H84" s="40" t="n">
        <x:v>10</x:v>
      </x:c>
      <x:c r="I84" s="40" t="n">
        <x:f>IFERROR(G84/H84,0)</x:f>
        <x:v>0.9</x:v>
      </x:c>
      <x:c r="J84" s="41" t="n">
        <x:v>4.5</x:v>
      </x:c>
      <x:c r="K84" s="40" t="n">
        <x:f>I84*E84+J84</x:f>
        <x:v>13.5</x:v>
      </x:c>
      <x:c r="L84" s="40" t="n">
        <x:f>ROUNDUP(K84/0.704,2)</x:f>
        <x:v>19.18</x:v>
      </x:c>
      <x:c r="M84" s="41" t="n">
        <x:v>0.5</x:v>
      </x:c>
      <x:c r="N84" s="40" t="n">
        <x:f>CEILING(L84+M84,0.1)</x:f>
        <x:v>19.700000000000003</x:v>
      </x:c>
      <x:c r="O84" s="41" t="n">
        <x:v>2</x:v>
      </x:c>
      <x:c r="P84" s="40" t="n">
        <x:f>CEILING(L84+O84,0.1)</x:f>
        <x:v>21.200000000000003</x:v>
      </x:c>
      <x:c r="Q84" s="46" t="str">
        <x:f>IF(N84&lt;L84,"低于保本","可上架")</x:f>
        <x:v>可上架</x:v>
      </x:c>
      <x:c r="R84" s="38" t="str">
        <x:v>主图看新鲜度；SKU图纯图不加字</x:v>
      </x:c>
    </x:row>
    <x:row r="85">
      <x:c r="A85" s="6" t="str">
        <x:v>云南百合王</x:v>
      </x:c>
      <x:c r="B85" s="7" t="str">
        <x:v>其他花材</x:v>
      </x:c>
      <x:c r="C85" s="7" t="str">
        <x:v>红豆</x:v>
      </x:c>
      <x:c r="D85" s="7" t="str">
        <x:v>红豆20支</x:v>
      </x:c>
      <x:c r="E85" s="44" t="n">
        <x:v>20</x:v>
      </x:c>
      <x:c r="F85" s="44" t="n">
        <x:v>10000</x:v>
      </x:c>
      <x:c r="G85" s="40" t="n">
        <x:v>9</x:v>
      </x:c>
      <x:c r="H85" s="40" t="n">
        <x:v>10</x:v>
      </x:c>
      <x:c r="I85" s="40" t="n">
        <x:f>IFERROR(G85/H85,0)</x:f>
        <x:v>0.9</x:v>
      </x:c>
      <x:c r="J85" s="41" t="n">
        <x:v>4.5</x:v>
      </x:c>
      <x:c r="K85" s="40" t="n">
        <x:f>I85*E85+J85</x:f>
        <x:v>22.5</x:v>
      </x:c>
      <x:c r="L85" s="40" t="n">
        <x:f>ROUNDUP(K85/0.704,2)</x:f>
        <x:v>31.97</x:v>
      </x:c>
      <x:c r="M85" s="41" t="n">
        <x:v>0.5</x:v>
      </x:c>
      <x:c r="N85" s="40" t="n">
        <x:f>CEILING(L85+M85,0.1)</x:f>
        <x:v>32.5</x:v>
      </x:c>
      <x:c r="O85" s="41" t="n">
        <x:v>2</x:v>
      </x:c>
      <x:c r="P85" s="40" t="n">
        <x:f>CEILING(L85+O85,0.1)</x:f>
        <x:v>34</x:v>
      </x:c>
      <x:c r="Q85" s="46" t="str">
        <x:f>IF(N85&lt;L85,"低于保本","可上架")</x:f>
        <x:v>可上架</x:v>
      </x:c>
      <x:c r="R85" s="38" t="str">
        <x:v>主图看新鲜度；SKU图纯图不加字</x:v>
      </x:c>
    </x:row>
    <x:row r="86">
      <x:c r="A86" s="6" t="str">
        <x:v>云南百合王</x:v>
      </x:c>
      <x:c r="B86" s="7" t="str">
        <x:v>其他花材</x:v>
      </x:c>
      <x:c r="C86" s="7" t="str">
        <x:v>黄莺草</x:v>
      </x:c>
      <x:c r="D86" s="7" t="str">
        <x:v>黄莺草5支</x:v>
      </x:c>
      <x:c r="E86" s="44" t="n">
        <x:v>5</x:v>
      </x:c>
      <x:c r="F86" s="44" t="n">
        <x:v>10000</x:v>
      </x:c>
      <x:c r="G86" s="40" t="n">
        <x:v>1.5</x:v>
      </x:c>
      <x:c r="H86" s="40" t="n">
        <x:v>10</x:v>
      </x:c>
      <x:c r="I86" s="40" t="n">
        <x:f>IFERROR(G86/H86,0)</x:f>
        <x:v>0.15</x:v>
      </x:c>
      <x:c r="J86" s="41" t="n">
        <x:v>4.5</x:v>
      </x:c>
      <x:c r="K86" s="40" t="n">
        <x:f>I86*E86+J86</x:f>
        <x:v>5.25</x:v>
      </x:c>
      <x:c r="L86" s="40" t="n">
        <x:f>ROUNDUP(K86/0.704,2)</x:f>
        <x:v>7.46</x:v>
      </x:c>
      <x:c r="M86" s="41" t="n">
        <x:v>0.5</x:v>
      </x:c>
      <x:c r="N86" s="40" t="n">
        <x:f>CEILING(L86+M86,0.1)</x:f>
        <x:v>8</x:v>
      </x:c>
      <x:c r="O86" s="41" t="n">
        <x:v>2</x:v>
      </x:c>
      <x:c r="P86" s="40" t="n">
        <x:f>CEILING(L86+O86,0.1)</x:f>
        <x:v>9.5</x:v>
      </x:c>
      <x:c r="Q86" s="46" t="str">
        <x:f>IF(N86&lt;L86,"低于保本","可上架")</x:f>
        <x:v>可上架</x:v>
      </x:c>
      <x:c r="R86" s="38" t="str">
        <x:v>主图看新鲜度；SKU图纯图不加字</x:v>
      </x:c>
    </x:row>
    <x:row r="87">
      <x:c r="A87" s="6" t="str">
        <x:v>云南百合王</x:v>
      </x:c>
      <x:c r="B87" s="7" t="str">
        <x:v>其他花材</x:v>
      </x:c>
      <x:c r="C87" s="7" t="str">
        <x:v>黄莺草</x:v>
      </x:c>
      <x:c r="D87" s="7" t="str">
        <x:v>黄莺草10支</x:v>
      </x:c>
      <x:c r="E87" s="44" t="n">
        <x:v>10</x:v>
      </x:c>
      <x:c r="F87" s="44" t="n">
        <x:v>10000</x:v>
      </x:c>
      <x:c r="G87" s="40" t="n">
        <x:v>1.5</x:v>
      </x:c>
      <x:c r="H87" s="40" t="n">
        <x:v>10</x:v>
      </x:c>
      <x:c r="I87" s="40" t="n">
        <x:f>IFERROR(G87/H87,0)</x:f>
        <x:v>0.15</x:v>
      </x:c>
      <x:c r="J87" s="41" t="n">
        <x:v>4.5</x:v>
      </x:c>
      <x:c r="K87" s="40" t="n">
        <x:f>I87*E87+J87</x:f>
        <x:v>6</x:v>
      </x:c>
      <x:c r="L87" s="40" t="n">
        <x:f>ROUNDUP(K87/0.704,2)</x:f>
        <x:v>8.53</x:v>
      </x:c>
      <x:c r="M87" s="41" t="n">
        <x:v>0.5</x:v>
      </x:c>
      <x:c r="N87" s="40" t="n">
        <x:f>CEILING(L87+M87,0.1)</x:f>
        <x:v>9.1</x:v>
      </x:c>
      <x:c r="O87" s="41" t="n">
        <x:v>2</x:v>
      </x:c>
      <x:c r="P87" s="40" t="n">
        <x:f>CEILING(L87+O87,0.1)</x:f>
        <x:v>10.600000000000001</x:v>
      </x:c>
      <x:c r="Q87" s="46" t="str">
        <x:f>IF(N87&lt;L87,"低于保本","可上架")</x:f>
        <x:v>可上架</x:v>
      </x:c>
      <x:c r="R87" s="38" t="str">
        <x:v>主图看新鲜度；SKU图纯图不加字</x:v>
      </x:c>
    </x:row>
    <x:row r="88">
      <x:c r="A88" s="6" t="str">
        <x:v>云南百合王</x:v>
      </x:c>
      <x:c r="B88" s="7" t="str">
        <x:v>其他花材</x:v>
      </x:c>
      <x:c r="C88" s="7" t="str">
        <x:v>黄莺草</x:v>
      </x:c>
      <x:c r="D88" s="7" t="str">
        <x:v>黄莺草20支</x:v>
      </x:c>
      <x:c r="E88" s="44" t="n">
        <x:v>20</x:v>
      </x:c>
      <x:c r="F88" s="44" t="n">
        <x:v>10000</x:v>
      </x:c>
      <x:c r="G88" s="40" t="n">
        <x:v>1.5</x:v>
      </x:c>
      <x:c r="H88" s="40" t="n">
        <x:v>10</x:v>
      </x:c>
      <x:c r="I88" s="40" t="n">
        <x:f>IFERROR(G88/H88,0)</x:f>
        <x:v>0.15</x:v>
      </x:c>
      <x:c r="J88" s="41" t="n">
        <x:v>4.5</x:v>
      </x:c>
      <x:c r="K88" s="40" t="n">
        <x:f>I88*E88+J88</x:f>
        <x:v>7.5</x:v>
      </x:c>
      <x:c r="L88" s="40" t="n">
        <x:f>ROUNDUP(K88/0.704,2)</x:f>
        <x:v>10.66</x:v>
      </x:c>
      <x:c r="M88" s="41" t="n">
        <x:v>0.5</x:v>
      </x:c>
      <x:c r="N88" s="40" t="n">
        <x:f>CEILING(L88+M88,0.1)</x:f>
        <x:v>11.200000000000001</x:v>
      </x:c>
      <x:c r="O88" s="41" t="n">
        <x:v>2</x:v>
      </x:c>
      <x:c r="P88" s="40" t="n">
        <x:f>CEILING(L88+O88,0.1)</x:f>
        <x:v>12.700000000000001</x:v>
      </x:c>
      <x:c r="Q88" s="46" t="str">
        <x:f>IF(N88&lt;L88,"低于保本","可上架")</x:f>
        <x:v>可上架</x:v>
      </x:c>
      <x:c r="R88" s="38" t="str">
        <x:v>主图看新鲜度；SKU图纯图不加字</x:v>
      </x:c>
    </x:row>
    <x:row r="89">
      <x:c r="A89" s="6" t="str">
        <x:v>云南百合王</x:v>
      </x:c>
      <x:c r="B89" s="7" t="str">
        <x:v>其他花材</x:v>
      </x:c>
      <x:c r="C89" s="7" t="str">
        <x:v>尤加利</x:v>
      </x:c>
      <x:c r="D89" s="7" t="str">
        <x:v>尤加利5支</x:v>
      </x:c>
      <x:c r="E89" s="44" t="n">
        <x:v>5</x:v>
      </x:c>
      <x:c r="F89" s="44" t="n">
        <x:v>10000</x:v>
      </x:c>
      <x:c r="G89" s="40" t="n">
        <x:v>1.5</x:v>
      </x:c>
      <x:c r="H89" s="40" t="n">
        <x:v>10</x:v>
      </x:c>
      <x:c r="I89" s="40" t="n">
        <x:f>IFERROR(G89/H89,0)</x:f>
        <x:v>0.15</x:v>
      </x:c>
      <x:c r="J89" s="41" t="n">
        <x:v>4.5</x:v>
      </x:c>
      <x:c r="K89" s="40" t="n">
        <x:f>I89*E89+J89</x:f>
        <x:v>5.25</x:v>
      </x:c>
      <x:c r="L89" s="40" t="n">
        <x:f>ROUNDUP(K89/0.704,2)</x:f>
        <x:v>7.46</x:v>
      </x:c>
      <x:c r="M89" s="41" t="n">
        <x:v>0.5</x:v>
      </x:c>
      <x:c r="N89" s="40" t="n">
        <x:f>CEILING(L89+M89,0.1)</x:f>
        <x:v>8</x:v>
      </x:c>
      <x:c r="O89" s="41" t="n">
        <x:v>2</x:v>
      </x:c>
      <x:c r="P89" s="40" t="n">
        <x:f>CEILING(L89+O89,0.1)</x:f>
        <x:v>9.5</x:v>
      </x:c>
      <x:c r="Q89" s="46" t="str">
        <x:f>IF(N89&lt;L89,"低于保本","可上架")</x:f>
        <x:v>可上架</x:v>
      </x:c>
      <x:c r="R89" s="38" t="str">
        <x:v>主图看新鲜度；SKU图纯图不加字</x:v>
      </x:c>
    </x:row>
    <x:row r="90">
      <x:c r="A90" s="6" t="str">
        <x:v>云南百合王</x:v>
      </x:c>
      <x:c r="B90" s="7" t="str">
        <x:v>其他花材</x:v>
      </x:c>
      <x:c r="C90" s="7" t="str">
        <x:v>尤加利</x:v>
      </x:c>
      <x:c r="D90" s="7" t="str">
        <x:v>尤加利10支</x:v>
      </x:c>
      <x:c r="E90" s="44" t="n">
        <x:v>10</x:v>
      </x:c>
      <x:c r="F90" s="44" t="n">
        <x:v>10000</x:v>
      </x:c>
      <x:c r="G90" s="40" t="n">
        <x:v>1.5</x:v>
      </x:c>
      <x:c r="H90" s="40" t="n">
        <x:v>10</x:v>
      </x:c>
      <x:c r="I90" s="40" t="n">
        <x:f>IFERROR(G90/H90,0)</x:f>
        <x:v>0.15</x:v>
      </x:c>
      <x:c r="J90" s="41" t="n">
        <x:v>4.5</x:v>
      </x:c>
      <x:c r="K90" s="40" t="n">
        <x:f>I90*E90+J90</x:f>
        <x:v>6</x:v>
      </x:c>
      <x:c r="L90" s="40" t="n">
        <x:f>ROUNDUP(K90/0.704,2)</x:f>
        <x:v>8.53</x:v>
      </x:c>
      <x:c r="M90" s="41" t="n">
        <x:v>0.5</x:v>
      </x:c>
      <x:c r="N90" s="40" t="n">
        <x:f>CEILING(L90+M90,0.1)</x:f>
        <x:v>9.1</x:v>
      </x:c>
      <x:c r="O90" s="41" t="n">
        <x:v>2</x:v>
      </x:c>
      <x:c r="P90" s="40" t="n">
        <x:f>CEILING(L90+O90,0.1)</x:f>
        <x:v>10.600000000000001</x:v>
      </x:c>
      <x:c r="Q90" s="46" t="str">
        <x:f>IF(N90&lt;L90,"低于保本","可上架")</x:f>
        <x:v>可上架</x:v>
      </x:c>
      <x:c r="R90" s="38" t="str">
        <x:v>主图看新鲜度；SKU图纯图不加字</x:v>
      </x:c>
    </x:row>
    <x:row r="91">
      <x:c r="A91" s="6" t="str">
        <x:v>云南百合王</x:v>
      </x:c>
      <x:c r="B91" s="7" t="str">
        <x:v>其他花材</x:v>
      </x:c>
      <x:c r="C91" s="7" t="str">
        <x:v>尤加利</x:v>
      </x:c>
      <x:c r="D91" s="7" t="str">
        <x:v>尤加利20支</x:v>
      </x:c>
      <x:c r="E91" s="44" t="n">
        <x:v>20</x:v>
      </x:c>
      <x:c r="F91" s="44" t="n">
        <x:v>10000</x:v>
      </x:c>
      <x:c r="G91" s="40" t="n">
        <x:v>1.5</x:v>
      </x:c>
      <x:c r="H91" s="40" t="n">
        <x:v>10</x:v>
      </x:c>
      <x:c r="I91" s="40" t="n">
        <x:f>IFERROR(G91/H91,0)</x:f>
        <x:v>0.15</x:v>
      </x:c>
      <x:c r="J91" s="41" t="n">
        <x:v>4.5</x:v>
      </x:c>
      <x:c r="K91" s="40" t="n">
        <x:f>I91*E91+J91</x:f>
        <x:v>7.5</x:v>
      </x:c>
      <x:c r="L91" s="40" t="n">
        <x:f>ROUNDUP(K91/0.704,2)</x:f>
        <x:v>10.66</x:v>
      </x:c>
      <x:c r="M91" s="41" t="n">
        <x:v>0.5</x:v>
      </x:c>
      <x:c r="N91" s="40" t="n">
        <x:f>CEILING(L91+M91,0.1)</x:f>
        <x:v>11.200000000000001</x:v>
      </x:c>
      <x:c r="O91" s="41" t="n">
        <x:v>2</x:v>
      </x:c>
      <x:c r="P91" s="40" t="n">
        <x:f>CEILING(L91+O91,0.1)</x:f>
        <x:v>12.700000000000001</x:v>
      </x:c>
      <x:c r="Q91" s="46" t="str">
        <x:f>IF(N91&lt;L91,"低于保本","可上架")</x:f>
        <x:v>可上架</x:v>
      </x:c>
      <x:c r="R91" s="38" t="str">
        <x:v>主图看新鲜度；SKU图纯图不加字</x:v>
      </x:c>
    </x:row>
    <x:row r="92">
      <x:c r="A92" s="6" t="str">
        <x:v>云南百合王</x:v>
      </x:c>
      <x:c r="B92" s="7" t="str">
        <x:v>其他花材</x:v>
      </x:c>
      <x:c r="C92" s="7" t="str">
        <x:v>绿毛球</x:v>
      </x:c>
      <x:c r="D92" s="7" t="str">
        <x:v>绿毛球5支</x:v>
      </x:c>
      <x:c r="E92" s="44" t="n">
        <x:v>5</x:v>
      </x:c>
      <x:c r="F92" s="44" t="n">
        <x:v>10000</x:v>
      </x:c>
      <x:c r="G92" s="40" t="n">
        <x:v>4.5</x:v>
      </x:c>
      <x:c r="H92" s="40" t="n">
        <x:v>10</x:v>
      </x:c>
      <x:c r="I92" s="40" t="n">
        <x:f>IFERROR(G92/H92,0)</x:f>
        <x:v>0.45</x:v>
      </x:c>
      <x:c r="J92" s="41" t="n">
        <x:v>4.5</x:v>
      </x:c>
      <x:c r="K92" s="40" t="n">
        <x:f>I92*E92+J92</x:f>
        <x:v>6.75</x:v>
      </x:c>
      <x:c r="L92" s="40" t="n">
        <x:f>ROUNDUP(K92/0.704,2)</x:f>
        <x:v>9.59</x:v>
      </x:c>
      <x:c r="M92" s="41" t="n">
        <x:v>0.5</x:v>
      </x:c>
      <x:c r="N92" s="40" t="n">
        <x:f>CEILING(L92+M92,0.1)</x:f>
        <x:v>10.100000000000001</x:v>
      </x:c>
      <x:c r="O92" s="41" t="n">
        <x:v>2</x:v>
      </x:c>
      <x:c r="P92" s="40" t="n">
        <x:f>CEILING(L92+O92,0.1)</x:f>
        <x:v>11.600000000000001</x:v>
      </x:c>
      <x:c r="Q92" s="46" t="str">
        <x:f>IF(N92&lt;L92,"低于保本","可上架")</x:f>
        <x:v>可上架</x:v>
      </x:c>
      <x:c r="R92" s="38" t="str">
        <x:v>主图看新鲜度；SKU图纯图不加字</x:v>
      </x:c>
    </x:row>
    <x:row r="93">
      <x:c r="A93" s="6" t="str">
        <x:v>云南百合王</x:v>
      </x:c>
      <x:c r="B93" s="7" t="str">
        <x:v>其他花材</x:v>
      </x:c>
      <x:c r="C93" s="7" t="str">
        <x:v>绿毛球</x:v>
      </x:c>
      <x:c r="D93" s="7" t="str">
        <x:v>绿毛球10支</x:v>
      </x:c>
      <x:c r="E93" s="44" t="n">
        <x:v>10</x:v>
      </x:c>
      <x:c r="F93" s="44" t="n">
        <x:v>10000</x:v>
      </x:c>
      <x:c r="G93" s="40" t="n">
        <x:v>4.5</x:v>
      </x:c>
      <x:c r="H93" s="40" t="n">
        <x:v>10</x:v>
      </x:c>
      <x:c r="I93" s="40" t="n">
        <x:f>IFERROR(G93/H93,0)</x:f>
        <x:v>0.45</x:v>
      </x:c>
      <x:c r="J93" s="41" t="n">
        <x:v>4.5</x:v>
      </x:c>
      <x:c r="K93" s="40" t="n">
        <x:f>I93*E93+J93</x:f>
        <x:v>9</x:v>
      </x:c>
      <x:c r="L93" s="40" t="n">
        <x:f>ROUNDUP(K93/0.704,2)</x:f>
        <x:v>12.79</x:v>
      </x:c>
      <x:c r="M93" s="41" t="n">
        <x:v>0.5</x:v>
      </x:c>
      <x:c r="N93" s="40" t="n">
        <x:f>CEILING(L93+M93,0.1)</x:f>
        <x:v>13.3</x:v>
      </x:c>
      <x:c r="O93" s="41" t="n">
        <x:v>2</x:v>
      </x:c>
      <x:c r="P93" s="40" t="n">
        <x:f>CEILING(L93+O93,0.1)</x:f>
        <x:v>14.8</x:v>
      </x:c>
      <x:c r="Q93" s="46" t="str">
        <x:f>IF(N93&lt;L93,"低于保本","可上架")</x:f>
        <x:v>可上架</x:v>
      </x:c>
      <x:c r="R93" s="38" t="str">
        <x:v>主图看新鲜度；SKU图纯图不加字</x:v>
      </x:c>
    </x:row>
    <x:row r="94">
      <x:c r="A94" s="6" t="str">
        <x:v>云南百合王</x:v>
      </x:c>
      <x:c r="B94" s="7" t="str">
        <x:v>其他花材</x:v>
      </x:c>
      <x:c r="C94" s="7" t="str">
        <x:v>绿毛球</x:v>
      </x:c>
      <x:c r="D94" s="7" t="str">
        <x:v>绿毛球20支</x:v>
      </x:c>
      <x:c r="E94" s="44" t="n">
        <x:v>20</x:v>
      </x:c>
      <x:c r="F94" s="44" t="n">
        <x:v>10000</x:v>
      </x:c>
      <x:c r="G94" s="40" t="n">
        <x:v>4.5</x:v>
      </x:c>
      <x:c r="H94" s="40" t="n">
        <x:v>10</x:v>
      </x:c>
      <x:c r="I94" s="40" t="n">
        <x:f>IFERROR(G94/H94,0)</x:f>
        <x:v>0.45</x:v>
      </x:c>
      <x:c r="J94" s="41" t="n">
        <x:v>4.5</x:v>
      </x:c>
      <x:c r="K94" s="40" t="n">
        <x:f>I94*E94+J94</x:f>
        <x:v>13.5</x:v>
      </x:c>
      <x:c r="L94" s="40" t="n">
        <x:f>ROUNDUP(K94/0.704,2)</x:f>
        <x:v>19.18</x:v>
      </x:c>
      <x:c r="M94" s="41" t="n">
        <x:v>0.5</x:v>
      </x:c>
      <x:c r="N94" s="40" t="n">
        <x:f>CEILING(L94+M94,0.1)</x:f>
        <x:v>19.700000000000003</x:v>
      </x:c>
      <x:c r="O94" s="41" t="n">
        <x:v>2</x:v>
      </x:c>
      <x:c r="P94" s="40" t="n">
        <x:f>CEILING(L94+O94,0.1)</x:f>
        <x:v>21.200000000000003</x:v>
      </x:c>
      <x:c r="Q94" s="46" t="str">
        <x:f>IF(N94&lt;L94,"低于保本","可上架")</x:f>
        <x:v>可上架</x:v>
      </x:c>
      <x:c r="R94" s="38" t="str">
        <x:v>主图看新鲜度；SKU图纯图不加字</x:v>
      </x:c>
    </x:row>
    <x:row r="95">
      <x:c r="A95" s="6" t="str">
        <x:v>云南百合王</x:v>
      </x:c>
      <x:c r="B95" s="7" t="str">
        <x:v>其他花材</x:v>
      </x:c>
      <x:c r="C95" s="7" t="str">
        <x:v>洋甘菊</x:v>
      </x:c>
      <x:c r="D95" s="7" t="str">
        <x:v>洋甘菊5支</x:v>
      </x:c>
      <x:c r="E95" s="44" t="n">
        <x:v>5</x:v>
      </x:c>
      <x:c r="F95" s="44" t="n">
        <x:v>10000</x:v>
      </x:c>
      <x:c r="G95" s="40" t="n">
        <x:v>4</x:v>
      </x:c>
      <x:c r="H95" s="40" t="n">
        <x:v>5</x:v>
      </x:c>
      <x:c r="I95" s="40" t="n">
        <x:f>IFERROR(G95/H95,0)</x:f>
        <x:v>0.8</x:v>
      </x:c>
      <x:c r="J95" s="41" t="n">
        <x:v>4.5</x:v>
      </x:c>
      <x:c r="K95" s="40" t="n">
        <x:f>I95*E95+J95</x:f>
        <x:v>8.5</x:v>
      </x:c>
      <x:c r="L95" s="40" t="n">
        <x:f>ROUNDUP(K95/0.704,2)</x:f>
        <x:v>12.08</x:v>
      </x:c>
      <x:c r="M95" s="41" t="n">
        <x:v>0.5</x:v>
      </x:c>
      <x:c r="N95" s="40" t="n">
        <x:f>CEILING(L95+M95,0.1)</x:f>
        <x:v>12.600000000000001</x:v>
      </x:c>
      <x:c r="O95" s="41" t="n">
        <x:v>2</x:v>
      </x:c>
      <x:c r="P95" s="40" t="n">
        <x:f>CEILING(L95+O95,0.1)</x:f>
        <x:v>14.100000000000001</x:v>
      </x:c>
      <x:c r="Q95" s="46" t="str">
        <x:f>IF(N95&lt;L95,"低于保本","可上架")</x:f>
        <x:v>可上架</x:v>
      </x:c>
      <x:c r="R95" s="38" t="str">
        <x:v>主图看新鲜度；SKU图纯图不加字；约5支   250g</x:v>
      </x:c>
    </x:row>
    <x:row r="96">
      <x:c r="A96" s="6" t="str">
        <x:v>云南百合王</x:v>
      </x:c>
      <x:c r="B96" s="7" t="str">
        <x:v>其他花材</x:v>
      </x:c>
      <x:c r="C96" s="7" t="str">
        <x:v>洋甘菊</x:v>
      </x:c>
      <x:c r="D96" s="7" t="str">
        <x:v>洋甘菊10支</x:v>
      </x:c>
      <x:c r="E96" s="44" t="n">
        <x:v>10</x:v>
      </x:c>
      <x:c r="F96" s="44" t="n">
        <x:v>10000</x:v>
      </x:c>
      <x:c r="G96" s="40" t="n">
        <x:v>4</x:v>
      </x:c>
      <x:c r="H96" s="40" t="n">
        <x:v>5</x:v>
      </x:c>
      <x:c r="I96" s="40" t="n">
        <x:f>IFERROR(G96/H96,0)</x:f>
        <x:v>0.8</x:v>
      </x:c>
      <x:c r="J96" s="41" t="n">
        <x:v>4.5</x:v>
      </x:c>
      <x:c r="K96" s="40" t="n">
        <x:f>I96*E96+J96</x:f>
        <x:v>12.5</x:v>
      </x:c>
      <x:c r="L96" s="40" t="n">
        <x:f>ROUNDUP(K96/0.704,2)</x:f>
        <x:v>17.76</x:v>
      </x:c>
      <x:c r="M96" s="41" t="n">
        <x:v>0.5</x:v>
      </x:c>
      <x:c r="N96" s="40" t="n">
        <x:f>CEILING(L96+M96,0.1)</x:f>
        <x:v>18.3</x:v>
      </x:c>
      <x:c r="O96" s="41" t="n">
        <x:v>2</x:v>
      </x:c>
      <x:c r="P96" s="40" t="n">
        <x:f>CEILING(L96+O96,0.1)</x:f>
        <x:v>19.8</x:v>
      </x:c>
      <x:c r="Q96" s="46" t="str">
        <x:f>IF(N96&lt;L96,"低于保本","可上架")</x:f>
        <x:v>可上架</x:v>
      </x:c>
      <x:c r="R96" s="38" t="str">
        <x:v>主图看新鲜度；SKU图纯图不加字；约5支   250g</x:v>
      </x:c>
    </x:row>
    <x:row r="97">
      <x:c r="A97" s="6" t="str">
        <x:v>云南百合王</x:v>
      </x:c>
      <x:c r="B97" s="7" t="str">
        <x:v>其他花材</x:v>
      </x:c>
      <x:c r="C97" s="7" t="str">
        <x:v>洋甘菊</x:v>
      </x:c>
      <x:c r="D97" s="7" t="str">
        <x:v>洋甘菊20支</x:v>
      </x:c>
      <x:c r="E97" s="44" t="n">
        <x:v>20</x:v>
      </x:c>
      <x:c r="F97" s="44" t="n">
        <x:v>10000</x:v>
      </x:c>
      <x:c r="G97" s="40" t="n">
        <x:v>4</x:v>
      </x:c>
      <x:c r="H97" s="40" t="n">
        <x:v>5</x:v>
      </x:c>
      <x:c r="I97" s="40" t="n">
        <x:f>IFERROR(G97/H97,0)</x:f>
        <x:v>0.8</x:v>
      </x:c>
      <x:c r="J97" s="41" t="n">
        <x:v>4.5</x:v>
      </x:c>
      <x:c r="K97" s="40" t="n">
        <x:f>I97*E97+J97</x:f>
        <x:v>20.5</x:v>
      </x:c>
      <x:c r="L97" s="40" t="n">
        <x:f>ROUNDUP(K97/0.704,2)</x:f>
        <x:v>29.12</x:v>
      </x:c>
      <x:c r="M97" s="41" t="n">
        <x:v>0.5</x:v>
      </x:c>
      <x:c r="N97" s="40" t="n">
        <x:f>CEILING(L97+M97,0.1)</x:f>
        <x:v>29.700000000000003</x:v>
      </x:c>
      <x:c r="O97" s="41" t="n">
        <x:v>2</x:v>
      </x:c>
      <x:c r="P97" s="40" t="n">
        <x:f>CEILING(L97+O97,0.1)</x:f>
        <x:v>31.200000000000003</x:v>
      </x:c>
      <x:c r="Q97" s="46" t="str">
        <x:f>IF(N97&lt;L97,"低于保本","可上架")</x:f>
        <x:v>可上架</x:v>
      </x:c>
      <x:c r="R97" s="38" t="str">
        <x:v>主图看新鲜度；SKU图纯图不加字；约5支   250g</x:v>
      </x:c>
    </x:row>
    <x:row r="98">
      <x:c r="A98" s="6" t="str">
        <x:v>云南百合王</x:v>
      </x:c>
      <x:c r="B98" s="7" t="str">
        <x:v>其他花材</x:v>
      </x:c>
      <x:c r="C98" s="7" t="str">
        <x:v>向日葵</x:v>
      </x:c>
      <x:c r="D98" s="7" t="str">
        <x:v>向日葵3朵</x:v>
      </x:c>
      <x:c r="E98" s="44" t="n">
        <x:v>3</x:v>
      </x:c>
      <x:c r="F98" s="44" t="n">
        <x:v>10000</x:v>
      </x:c>
      <x:c r="G98" s="40" t="n">
        <x:v>0.5</x:v>
      </x:c>
      <x:c r="H98" s="40" t="n">
        <x:v>1</x:v>
      </x:c>
      <x:c r="I98" s="40" t="n">
        <x:f>IFERROR(G98/H98,0)</x:f>
        <x:v>0.5</x:v>
      </x:c>
      <x:c r="J98" s="41" t="n">
        <x:v>4.5</x:v>
      </x:c>
      <x:c r="K98" s="40" t="n">
        <x:f>I98*E98+J98</x:f>
        <x:v>6</x:v>
      </x:c>
      <x:c r="L98" s="40" t="n">
        <x:f>ROUNDUP(K98/0.704,2)</x:f>
        <x:v>8.53</x:v>
      </x:c>
      <x:c r="M98" s="41" t="n">
        <x:v>0.5</x:v>
      </x:c>
      <x:c r="N98" s="40" t="n">
        <x:f>CEILING(L98+M98,0.1)</x:f>
        <x:v>9.1</x:v>
      </x:c>
      <x:c r="O98" s="41" t="n">
        <x:v>2</x:v>
      </x:c>
      <x:c r="P98" s="40" t="n">
        <x:f>CEILING(L98+O98,0.1)</x:f>
        <x:v>10.600000000000001</x:v>
      </x:c>
      <x:c r="Q98" s="46" t="str">
        <x:f>IF(N98&lt;L98,"低于保本","可上架")</x:f>
        <x:v>可上架</x:v>
      </x:c>
      <x:c r="R98" s="38" t="str">
        <x:v>主图看新鲜度；SKU图纯图不加字</x:v>
      </x:c>
    </x:row>
    <x:row r="99">
      <x:c r="A99" s="6" t="str">
        <x:v>云南百合王</x:v>
      </x:c>
      <x:c r="B99" s="7" t="str">
        <x:v>其他花材</x:v>
      </x:c>
      <x:c r="C99" s="7" t="str">
        <x:v>向日葵</x:v>
      </x:c>
      <x:c r="D99" s="7" t="str">
        <x:v>向日葵5朵</x:v>
      </x:c>
      <x:c r="E99" s="44" t="n">
        <x:v>5</x:v>
      </x:c>
      <x:c r="F99" s="44" t="n">
        <x:v>10000</x:v>
      </x:c>
      <x:c r="G99" s="40" t="n">
        <x:v>0.5</x:v>
      </x:c>
      <x:c r="H99" s="40" t="n">
        <x:v>1</x:v>
      </x:c>
      <x:c r="I99" s="40" t="n">
        <x:f>IFERROR(G99/H99,0)</x:f>
        <x:v>0.5</x:v>
      </x:c>
      <x:c r="J99" s="41" t="n">
        <x:v>4.5</x:v>
      </x:c>
      <x:c r="K99" s="40" t="n">
        <x:f>I99*E99+J99</x:f>
        <x:v>7</x:v>
      </x:c>
      <x:c r="L99" s="40" t="n">
        <x:f>ROUNDUP(K99/0.704,2)</x:f>
        <x:v>9.95</x:v>
      </x:c>
      <x:c r="M99" s="41" t="n">
        <x:v>0.5</x:v>
      </x:c>
      <x:c r="N99" s="40" t="n">
        <x:f>CEILING(L99+M99,0.1)</x:f>
        <x:v>10.5</x:v>
      </x:c>
      <x:c r="O99" s="41" t="n">
        <x:v>2</x:v>
      </x:c>
      <x:c r="P99" s="40" t="n">
        <x:f>CEILING(L99+O99,0.1)</x:f>
        <x:v>12</x:v>
      </x:c>
      <x:c r="Q99" s="46" t="str">
        <x:f>IF(N99&lt;L99,"低于保本","可上架")</x:f>
        <x:v>可上架</x:v>
      </x:c>
      <x:c r="R99" s="38" t="str">
        <x:v>主图看新鲜度；SKU图纯图不加字</x:v>
      </x:c>
    </x:row>
    <x:row r="100">
      <x:c r="A100" s="6" t="str">
        <x:v>云南百合王</x:v>
      </x:c>
      <x:c r="B100" s="7" t="str">
        <x:v>其他花材</x:v>
      </x:c>
      <x:c r="C100" s="7" t="str">
        <x:v>向日葵</x:v>
      </x:c>
      <x:c r="D100" s="7" t="str">
        <x:v>向日葵10朵</x:v>
      </x:c>
      <x:c r="E100" s="44" t="n">
        <x:v>10</x:v>
      </x:c>
      <x:c r="F100" s="44" t="n">
        <x:v>10000</x:v>
      </x:c>
      <x:c r="G100" s="40" t="n">
        <x:v>0.5</x:v>
      </x:c>
      <x:c r="H100" s="40" t="n">
        <x:v>1</x:v>
      </x:c>
      <x:c r="I100" s="40" t="n">
        <x:f>IFERROR(G100/H100,0)</x:f>
        <x:v>0.5</x:v>
      </x:c>
      <x:c r="J100" s="41" t="n">
        <x:v>4.5</x:v>
      </x:c>
      <x:c r="K100" s="40" t="n">
        <x:f>I100*E100+J100</x:f>
        <x:v>9.5</x:v>
      </x:c>
      <x:c r="L100" s="40" t="n">
        <x:f>ROUNDUP(K100/0.704,2)</x:f>
        <x:v>13.5</x:v>
      </x:c>
      <x:c r="M100" s="41" t="n">
        <x:v>0.5</x:v>
      </x:c>
      <x:c r="N100" s="40" t="n">
        <x:f>CEILING(L100+M100,0.1)</x:f>
        <x:v>14</x:v>
      </x:c>
      <x:c r="O100" s="41" t="n">
        <x:v>2</x:v>
      </x:c>
      <x:c r="P100" s="40" t="n">
        <x:f>CEILING(L100+O100,0.1)</x:f>
        <x:v>15.5</x:v>
      </x:c>
      <x:c r="Q100" s="46" t="str">
        <x:f>IF(N100&lt;L100,"低于保本","可上架")</x:f>
        <x:v>可上架</x:v>
      </x:c>
      <x:c r="R100" s="38" t="str">
        <x:v>主图看新鲜度；SKU图纯图不加字</x:v>
      </x:c>
    </x:row>
    <x:row r="101">
      <x:c r="A101" s="6" t="str">
        <x:v>云南百合王</x:v>
      </x:c>
      <x:c r="B101" s="7" t="str">
        <x:v>其他花材</x:v>
      </x:c>
      <x:c r="C101" s="7" t="str">
        <x:v>单头野马康乃馨</x:v>
      </x:c>
      <x:c r="D101" s="7" t="str">
        <x:v>单头野马康乃馨5朵</x:v>
      </x:c>
      <x:c r="E101" s="44" t="n">
        <x:v>5</x:v>
      </x:c>
      <x:c r="F101" s="44" t="n">
        <x:v>10000</x:v>
      </x:c>
      <x:c r="G101" s="40" t="n">
        <x:v>11</x:v>
      </x:c>
      <x:c r="H101" s="40" t="n">
        <x:v>10</x:v>
      </x:c>
      <x:c r="I101" s="40" t="n">
        <x:f>IFERROR(G101/H101,0)</x:f>
        <x:v>1.1</x:v>
      </x:c>
      <x:c r="J101" s="41" t="n">
        <x:v>4.5</x:v>
      </x:c>
      <x:c r="K101" s="40" t="n">
        <x:f>I101*E101+J101</x:f>
        <x:v>10</x:v>
      </x:c>
      <x:c r="L101" s="40" t="n">
        <x:f>ROUNDUP(K101/0.704,2)</x:f>
        <x:v>14.21</x:v>
      </x:c>
      <x:c r="M101" s="41" t="n">
        <x:v>0.5</x:v>
      </x:c>
      <x:c r="N101" s="40" t="n">
        <x:f>CEILING(L101+M101,0.1)</x:f>
        <x:v>14.8</x:v>
      </x:c>
      <x:c r="O101" s="41" t="n">
        <x:v>2</x:v>
      </x:c>
      <x:c r="P101" s="40" t="n">
        <x:f>CEILING(L101+O101,0.1)</x:f>
        <x:v>16.3</x:v>
      </x:c>
      <x:c r="Q101" s="46" t="str">
        <x:f>IF(N101&lt;L101,"低于保本","可上架")</x:f>
        <x:v>可上架</x:v>
      </x:c>
      <x:c r="R101" s="38" t="str">
        <x:v>主图看新鲜度；SKU图纯图不加字</x:v>
      </x:c>
    </x:row>
    <x:row r="102">
      <x:c r="A102" s="6" t="str">
        <x:v>云南百合王</x:v>
      </x:c>
      <x:c r="B102" s="7" t="str">
        <x:v>其他花材</x:v>
      </x:c>
      <x:c r="C102" s="7" t="str">
        <x:v>单头野马康乃馨</x:v>
      </x:c>
      <x:c r="D102" s="7" t="str">
        <x:v>单头野马康乃馨10朵</x:v>
      </x:c>
      <x:c r="E102" s="44" t="n">
        <x:v>10</x:v>
      </x:c>
      <x:c r="F102" s="44" t="n">
        <x:v>10000</x:v>
      </x:c>
      <x:c r="G102" s="40" t="n">
        <x:v>11</x:v>
      </x:c>
      <x:c r="H102" s="40" t="n">
        <x:v>10</x:v>
      </x:c>
      <x:c r="I102" s="40" t="n">
        <x:f>IFERROR(G102/H102,0)</x:f>
        <x:v>1.1</x:v>
      </x:c>
      <x:c r="J102" s="41" t="n">
        <x:v>4.5</x:v>
      </x:c>
      <x:c r="K102" s="40" t="n">
        <x:f>I102*E102+J102</x:f>
        <x:v>15.5</x:v>
      </x:c>
      <x:c r="L102" s="40" t="n">
        <x:f>ROUNDUP(K102/0.704,2)</x:f>
        <x:v>22.02</x:v>
      </x:c>
      <x:c r="M102" s="41" t="n">
        <x:v>0.5</x:v>
      </x:c>
      <x:c r="N102" s="40" t="n">
        <x:f>CEILING(L102+M102,0.1)</x:f>
        <x:v>22.6</x:v>
      </x:c>
      <x:c r="O102" s="41" t="n">
        <x:v>2</x:v>
      </x:c>
      <x:c r="P102" s="40" t="n">
        <x:f>CEILING(L102+O102,0.1)</x:f>
        <x:v>24.1</x:v>
      </x:c>
      <x:c r="Q102" s="46" t="str">
        <x:f>IF(N102&lt;L102,"低于保本","可上架")</x:f>
        <x:v>可上架</x:v>
      </x:c>
      <x:c r="R102" s="38" t="str">
        <x:v>主图看新鲜度；SKU图纯图不加字</x:v>
      </x:c>
    </x:row>
    <x:row r="103">
      <x:c r="A103" s="6" t="str">
        <x:v>云南百合王</x:v>
      </x:c>
      <x:c r="B103" s="7" t="str">
        <x:v>其他花材</x:v>
      </x:c>
      <x:c r="C103" s="7" t="str">
        <x:v>单头野马康乃馨</x:v>
      </x:c>
      <x:c r="D103" s="7" t="str">
        <x:v>单头野马康乃馨20朵</x:v>
      </x:c>
      <x:c r="E103" s="44" t="n">
        <x:v>20</x:v>
      </x:c>
      <x:c r="F103" s="44" t="n">
        <x:v>10000</x:v>
      </x:c>
      <x:c r="G103" s="40" t="n">
        <x:v>11</x:v>
      </x:c>
      <x:c r="H103" s="40" t="n">
        <x:v>10</x:v>
      </x:c>
      <x:c r="I103" s="40" t="n">
        <x:f>IFERROR(G103/H103,0)</x:f>
        <x:v>1.1</x:v>
      </x:c>
      <x:c r="J103" s="41" t="n">
        <x:v>4.5</x:v>
      </x:c>
      <x:c r="K103" s="40" t="n">
        <x:f>I103*E103+J103</x:f>
        <x:v>26.5</x:v>
      </x:c>
      <x:c r="L103" s="40" t="n">
        <x:f>ROUNDUP(K103/0.704,2)</x:f>
        <x:v>37.65</x:v>
      </x:c>
      <x:c r="M103" s="41" t="n">
        <x:v>0.5</x:v>
      </x:c>
      <x:c r="N103" s="40" t="n">
        <x:f>CEILING(L103+M103,0.1)</x:f>
        <x:v>38.2</x:v>
      </x:c>
      <x:c r="O103" s="41" t="n">
        <x:v>2</x:v>
      </x:c>
      <x:c r="P103" s="40" t="n">
        <x:f>CEILING(L103+O103,0.1)</x:f>
        <x:v>39.7</x:v>
      </x:c>
      <x:c r="Q103" s="46" t="str">
        <x:f>IF(N103&lt;L103,"低于保本","可上架")</x:f>
        <x:v>可上架</x:v>
      </x:c>
      <x:c r="R103" s="38" t="str">
        <x:v>主图看新鲜度；SKU图纯图不加字</x:v>
      </x:c>
    </x:row>
    <x:row r="104">
      <x:c r="A104" s="6" t="str">
        <x:v>云南百合王</x:v>
      </x:c>
      <x:c r="B104" s="7" t="str">
        <x:v>其他花材</x:v>
      </x:c>
      <x:c r="C104" s="7" t="str">
        <x:v>单头红康乃馨</x:v>
      </x:c>
      <x:c r="D104" s="7" t="str">
        <x:v>单头红康乃馨5朵</x:v>
      </x:c>
      <x:c r="E104" s="44" t="n">
        <x:v>5</x:v>
      </x:c>
      <x:c r="F104" s="44" t="n">
        <x:v>10000</x:v>
      </x:c>
      <x:c r="G104" s="40" t="n">
        <x:v>12</x:v>
      </x:c>
      <x:c r="H104" s="40" t="n">
        <x:v>10</x:v>
      </x:c>
      <x:c r="I104" s="40" t="n">
        <x:f>IFERROR(G104/H104,0)</x:f>
        <x:v>1.2</x:v>
      </x:c>
      <x:c r="J104" s="41" t="n">
        <x:v>4.5</x:v>
      </x:c>
      <x:c r="K104" s="40" t="n">
        <x:f>I104*E104+J104</x:f>
        <x:v>10.5</x:v>
      </x:c>
      <x:c r="L104" s="40" t="n">
        <x:f>ROUNDUP(K104/0.704,2)</x:f>
        <x:v>14.92</x:v>
      </x:c>
      <x:c r="M104" s="41" t="n">
        <x:v>0.5</x:v>
      </x:c>
      <x:c r="N104" s="40" t="n">
        <x:f>CEILING(L104+M104,0.1)</x:f>
        <x:v>15.5</x:v>
      </x:c>
      <x:c r="O104" s="41" t="n">
        <x:v>2</x:v>
      </x:c>
      <x:c r="P104" s="40" t="n">
        <x:f>CEILING(L104+O104,0.1)</x:f>
        <x:v>17</x:v>
      </x:c>
      <x:c r="Q104" s="46" t="str">
        <x:f>IF(N104&lt;L104,"低于保本","可上架")</x:f>
        <x:v>可上架</x:v>
      </x:c>
      <x:c r="R104" s="38" t="str">
        <x:v>主图看新鲜度；SKU图纯图不加字</x:v>
      </x:c>
    </x:row>
    <x:row r="105">
      <x:c r="A105" s="6" t="str">
        <x:v>云南百合王</x:v>
      </x:c>
      <x:c r="B105" s="7" t="str">
        <x:v>其他花材</x:v>
      </x:c>
      <x:c r="C105" s="7" t="str">
        <x:v>单头红康乃馨</x:v>
      </x:c>
      <x:c r="D105" s="7" t="str">
        <x:v>单头红康乃馨10朵</x:v>
      </x:c>
      <x:c r="E105" s="44" t="n">
        <x:v>10</x:v>
      </x:c>
      <x:c r="F105" s="44" t="n">
        <x:v>10000</x:v>
      </x:c>
      <x:c r="G105" s="40" t="n">
        <x:v>12</x:v>
      </x:c>
      <x:c r="H105" s="40" t="n">
        <x:v>10</x:v>
      </x:c>
      <x:c r="I105" s="40" t="n">
        <x:f>IFERROR(G105/H105,0)</x:f>
        <x:v>1.2</x:v>
      </x:c>
      <x:c r="J105" s="41" t="n">
        <x:v>4.5</x:v>
      </x:c>
      <x:c r="K105" s="40" t="n">
        <x:f>I105*E105+J105</x:f>
        <x:v>16.5</x:v>
      </x:c>
      <x:c r="L105" s="40" t="n">
        <x:f>ROUNDUP(K105/0.704,2)</x:f>
        <x:v>23.44</x:v>
      </x:c>
      <x:c r="M105" s="41" t="n">
        <x:v>0.5</x:v>
      </x:c>
      <x:c r="N105" s="40" t="n">
        <x:f>CEILING(L105+M105,0.1)</x:f>
        <x:v>24</x:v>
      </x:c>
      <x:c r="O105" s="41" t="n">
        <x:v>2</x:v>
      </x:c>
      <x:c r="P105" s="40" t="n">
        <x:f>CEILING(L105+O105,0.1)</x:f>
        <x:v>25.5</x:v>
      </x:c>
      <x:c r="Q105" s="46" t="str">
        <x:f>IF(N105&lt;L105,"低于保本","可上架")</x:f>
        <x:v>可上架</x:v>
      </x:c>
      <x:c r="R105" s="38" t="str">
        <x:v>主图看新鲜度；SKU图纯图不加字</x:v>
      </x:c>
    </x:row>
    <x:row r="106">
      <x:c r="A106" s="6" t="str">
        <x:v>云南百合王</x:v>
      </x:c>
      <x:c r="B106" s="7" t="str">
        <x:v>其他花材</x:v>
      </x:c>
      <x:c r="C106" s="7" t="str">
        <x:v>单头红康乃馨</x:v>
      </x:c>
      <x:c r="D106" s="7" t="str">
        <x:v>单头红康乃馨20朵</x:v>
      </x:c>
      <x:c r="E106" s="44" t="n">
        <x:v>20</x:v>
      </x:c>
      <x:c r="F106" s="44" t="n">
        <x:v>10000</x:v>
      </x:c>
      <x:c r="G106" s="40" t="n">
        <x:v>12</x:v>
      </x:c>
      <x:c r="H106" s="40" t="n">
        <x:v>10</x:v>
      </x:c>
      <x:c r="I106" s="40" t="n">
        <x:f>IFERROR(G106/H106,0)</x:f>
        <x:v>1.2</x:v>
      </x:c>
      <x:c r="J106" s="41" t="n">
        <x:v>4.5</x:v>
      </x:c>
      <x:c r="K106" s="40" t="n">
        <x:f>I106*E106+J106</x:f>
        <x:v>28.5</x:v>
      </x:c>
      <x:c r="L106" s="40" t="n">
        <x:f>ROUNDUP(K106/0.704,2)</x:f>
        <x:v>40.49</x:v>
      </x:c>
      <x:c r="M106" s="41" t="n">
        <x:v>0.5</x:v>
      </x:c>
      <x:c r="N106" s="40" t="n">
        <x:f>CEILING(L106+M106,0.1)</x:f>
        <x:v>41</x:v>
      </x:c>
      <x:c r="O106" s="41" t="n">
        <x:v>2</x:v>
      </x:c>
      <x:c r="P106" s="40" t="n">
        <x:f>CEILING(L106+O106,0.1)</x:f>
        <x:v>42.5</x:v>
      </x:c>
      <x:c r="Q106" s="46" t="str">
        <x:f>IF(N106&lt;L106,"低于保本","可上架")</x:f>
        <x:v>可上架</x:v>
      </x:c>
      <x:c r="R106" s="38" t="str">
        <x:v>主图看新鲜度；SKU图纯图不加字</x:v>
      </x:c>
    </x:row>
    <x:row r="107">
      <x:c r="A107" s="6" t="str">
        <x:v>云南百合王</x:v>
      </x:c>
      <x:c r="B107" s="7" t="str">
        <x:v>其他花材</x:v>
      </x:c>
      <x:c r="C107" s="7" t="str">
        <x:v>单头粉康乃馨</x:v>
      </x:c>
      <x:c r="D107" s="7" t="str">
        <x:v>单头粉康乃馨5朵</x:v>
      </x:c>
      <x:c r="E107" s="44" t="n">
        <x:v>5</x:v>
      </x:c>
      <x:c r="F107" s="44" t="n">
        <x:v>10000</x:v>
      </x:c>
      <x:c r="G107" s="40" t="n">
        <x:v>17</x:v>
      </x:c>
      <x:c r="H107" s="40" t="n">
        <x:v>10</x:v>
      </x:c>
      <x:c r="I107" s="40" t="n">
        <x:f>IFERROR(G107/H107,0)</x:f>
        <x:v>1.7</x:v>
      </x:c>
      <x:c r="J107" s="41" t="n">
        <x:v>4.5</x:v>
      </x:c>
      <x:c r="K107" s="40" t="n">
        <x:f>I107*E107+J107</x:f>
        <x:v>13</x:v>
      </x:c>
      <x:c r="L107" s="40" t="n">
        <x:f>ROUNDUP(K107/0.704,2)</x:f>
        <x:v>18.47</x:v>
      </x:c>
      <x:c r="M107" s="41" t="n">
        <x:v>0.5</x:v>
      </x:c>
      <x:c r="N107" s="40" t="n">
        <x:f>CEILING(L107+M107,0.1)</x:f>
        <x:v>19</x:v>
      </x:c>
      <x:c r="O107" s="41" t="n">
        <x:v>2</x:v>
      </x:c>
      <x:c r="P107" s="40" t="n">
        <x:f>CEILING(L107+O107,0.1)</x:f>
        <x:v>20.5</x:v>
      </x:c>
      <x:c r="Q107" s="46" t="str">
        <x:f>IF(N107&lt;L107,"低于保本","可上架")</x:f>
        <x:v>可上架</x:v>
      </x:c>
      <x:c r="R107" s="38" t="str">
        <x:v>主图看新鲜度；SKU图纯图不加字</x:v>
      </x:c>
    </x:row>
    <x:row r="108">
      <x:c r="A108" s="6" t="str">
        <x:v>云南百合王</x:v>
      </x:c>
      <x:c r="B108" s="7" t="str">
        <x:v>其他花材</x:v>
      </x:c>
      <x:c r="C108" s="7" t="str">
        <x:v>单头粉康乃馨</x:v>
      </x:c>
      <x:c r="D108" s="7" t="str">
        <x:v>单头粉康乃馨10朵</x:v>
      </x:c>
      <x:c r="E108" s="44" t="n">
        <x:v>10</x:v>
      </x:c>
      <x:c r="F108" s="44" t="n">
        <x:v>10000</x:v>
      </x:c>
      <x:c r="G108" s="40" t="n">
        <x:v>17</x:v>
      </x:c>
      <x:c r="H108" s="40" t="n">
        <x:v>10</x:v>
      </x:c>
      <x:c r="I108" s="40" t="n">
        <x:f>IFERROR(G108/H108,0)</x:f>
        <x:v>1.7</x:v>
      </x:c>
      <x:c r="J108" s="41" t="n">
        <x:v>4.5</x:v>
      </x:c>
      <x:c r="K108" s="40" t="n">
        <x:f>I108*E108+J108</x:f>
        <x:v>21.5</x:v>
      </x:c>
      <x:c r="L108" s="40" t="n">
        <x:f>ROUNDUP(K108/0.704,2)</x:f>
        <x:v>30.54</x:v>
      </x:c>
      <x:c r="M108" s="41" t="n">
        <x:v>0.5</x:v>
      </x:c>
      <x:c r="N108" s="40" t="n">
        <x:f>CEILING(L108+M108,0.1)</x:f>
        <x:v>31.1</x:v>
      </x:c>
      <x:c r="O108" s="41" t="n">
        <x:v>2</x:v>
      </x:c>
      <x:c r="P108" s="40" t="n">
        <x:f>CEILING(L108+O108,0.1)</x:f>
        <x:v>32.6</x:v>
      </x:c>
      <x:c r="Q108" s="46" t="str">
        <x:f>IF(N108&lt;L108,"低于保本","可上架")</x:f>
        <x:v>可上架</x:v>
      </x:c>
      <x:c r="R108" s="38" t="str">
        <x:v>主图看新鲜度；SKU图纯图不加字</x:v>
      </x:c>
    </x:row>
    <x:row r="109">
      <x:c r="A109" s="6" t="str">
        <x:v>云南百合王</x:v>
      </x:c>
      <x:c r="B109" s="7" t="str">
        <x:v>其他花材</x:v>
      </x:c>
      <x:c r="C109" s="7" t="str">
        <x:v>单头粉康乃馨</x:v>
      </x:c>
      <x:c r="D109" s="7" t="str">
        <x:v>单头粉康乃馨20朵</x:v>
      </x:c>
      <x:c r="E109" s="44" t="n">
        <x:v>20</x:v>
      </x:c>
      <x:c r="F109" s="44" t="n">
        <x:v>10000</x:v>
      </x:c>
      <x:c r="G109" s="40" t="n">
        <x:v>17</x:v>
      </x:c>
      <x:c r="H109" s="40" t="n">
        <x:v>10</x:v>
      </x:c>
      <x:c r="I109" s="40" t="n">
        <x:f>IFERROR(G109/H109,0)</x:f>
        <x:v>1.7</x:v>
      </x:c>
      <x:c r="J109" s="41" t="n">
        <x:v>4.5</x:v>
      </x:c>
      <x:c r="K109" s="40" t="n">
        <x:f>I109*E109+J109</x:f>
        <x:v>38.5</x:v>
      </x:c>
      <x:c r="L109" s="40" t="n">
        <x:f>ROUNDUP(K109/0.704,2)</x:f>
        <x:v>54.69</x:v>
      </x:c>
      <x:c r="M109" s="41" t="n">
        <x:v>0.5</x:v>
      </x:c>
      <x:c r="N109" s="40" t="n">
        <x:f>CEILING(L109+M109,0.1)</x:f>
        <x:v>55.2</x:v>
      </x:c>
      <x:c r="O109" s="41" t="n">
        <x:v>2</x:v>
      </x:c>
      <x:c r="P109" s="40" t="n">
        <x:f>CEILING(L109+O109,0.1)</x:f>
        <x:v>56.7</x:v>
      </x:c>
      <x:c r="Q109" s="46" t="str">
        <x:f>IF(N109&lt;L109,"低于保本","可上架")</x:f>
        <x:v>可上架</x:v>
      </x:c>
      <x:c r="R109" s="38" t="str">
        <x:v>主图看新鲜度；SKU图纯图不加字</x:v>
      </x:c>
    </x:row>
    <x:row r="110">
      <x:c r="A110" s="6" t="str">
        <x:v>云南百合王</x:v>
      </x:c>
      <x:c r="B110" s="7" t="str">
        <x:v>其他花材</x:v>
      </x:c>
      <x:c r="C110" s="7" t="str">
        <x:v>单头桃红康乃馨</x:v>
      </x:c>
      <x:c r="D110" s="7" t="str">
        <x:v>单头桃红康乃馨5朵</x:v>
      </x:c>
      <x:c r="E110" s="44" t="n">
        <x:v>5</x:v>
      </x:c>
      <x:c r="F110" s="44" t="n">
        <x:v>10000</x:v>
      </x:c>
      <x:c r="G110" s="40" t="n">
        <x:v>0</x:v>
      </x:c>
      <x:c r="H110" s="40" t="n">
        <x:v>10</x:v>
      </x:c>
      <x:c r="I110" s="40" t="n">
        <x:f>IFERROR(G110/H110,0)</x:f>
        <x:v>0</x:v>
      </x:c>
      <x:c r="J110" s="41" t="n">
        <x:v>4.5</x:v>
      </x:c>
      <x:c r="K110" s="40" t="n">
        <x:f>I110*E110+J110</x:f>
        <x:v>4.5</x:v>
      </x:c>
      <x:c r="L110" s="40" t="n">
        <x:f>ROUNDUP(K110/0.704,2)</x:f>
        <x:v>6.4</x:v>
      </x:c>
      <x:c r="M110" s="41" t="n">
        <x:v>0.5</x:v>
      </x:c>
      <x:c r="N110" s="40" t="n">
        <x:f>CEILING(L110+M110,0.1)</x:f>
        <x:v>6.9</x:v>
      </x:c>
      <x:c r="O110" s="41" t="n">
        <x:v>2</x:v>
      </x:c>
      <x:c r="P110" s="40" t="n">
        <x:f>CEILING(L110+O110,0.1)</x:f>
        <x:v>8.4</x:v>
      </x:c>
      <x:c r="Q110" s="46" t="str">
        <x:f>IF(N110&lt;L110,"低于保本","可上架")</x:f>
        <x:v>可上架</x:v>
      </x:c>
      <x:c r="R110" s="38" t="str">
        <x:v>主图看新鲜度；SKU图纯图不加字</x:v>
      </x:c>
    </x:row>
    <x:row r="111">
      <x:c r="A111" s="6" t="str">
        <x:v>云南百合王</x:v>
      </x:c>
      <x:c r="B111" s="7" t="str">
        <x:v>其他花材</x:v>
      </x:c>
      <x:c r="C111" s="7" t="str">
        <x:v>单头桃红康乃馨</x:v>
      </x:c>
      <x:c r="D111" s="7" t="str">
        <x:v>单头桃红康乃馨10朵</x:v>
      </x:c>
      <x:c r="E111" s="44" t="n">
        <x:v>10</x:v>
      </x:c>
      <x:c r="F111" s="44" t="n">
        <x:v>10000</x:v>
      </x:c>
      <x:c r="G111" s="40" t="n">
        <x:v>0</x:v>
      </x:c>
      <x:c r="H111" s="40" t="n">
        <x:v>10</x:v>
      </x:c>
      <x:c r="I111" s="40" t="n">
        <x:f>IFERROR(G111/H111,0)</x:f>
        <x:v>0</x:v>
      </x:c>
      <x:c r="J111" s="41" t="n">
        <x:v>4.5</x:v>
      </x:c>
      <x:c r="K111" s="40" t="n">
        <x:f>I111*E111+J111</x:f>
        <x:v>4.5</x:v>
      </x:c>
      <x:c r="L111" s="40" t="n">
        <x:f>ROUNDUP(K111/0.704,2)</x:f>
        <x:v>6.4</x:v>
      </x:c>
      <x:c r="M111" s="41" t="n">
        <x:v>0.5</x:v>
      </x:c>
      <x:c r="N111" s="40" t="n">
        <x:f>CEILING(L111+M111,0.1)</x:f>
        <x:v>6.9</x:v>
      </x:c>
      <x:c r="O111" s="41" t="n">
        <x:v>2</x:v>
      </x:c>
      <x:c r="P111" s="40" t="n">
        <x:f>CEILING(L111+O111,0.1)</x:f>
        <x:v>8.4</x:v>
      </x:c>
      <x:c r="Q111" s="46" t="str">
        <x:f>IF(N111&lt;L111,"低于保本","可上架")</x:f>
        <x:v>可上架</x:v>
      </x:c>
      <x:c r="R111" s="38" t="str">
        <x:v>主图看新鲜度；SKU图纯图不加字</x:v>
      </x:c>
    </x:row>
    <x:row r="112">
      <x:c r="A112" s="6" t="str">
        <x:v>云南百合王</x:v>
      </x:c>
      <x:c r="B112" s="7" t="str">
        <x:v>其他花材</x:v>
      </x:c>
      <x:c r="C112" s="7" t="str">
        <x:v>单头桃红康乃馨</x:v>
      </x:c>
      <x:c r="D112" s="7" t="str">
        <x:v>单头桃红康乃馨20朵</x:v>
      </x:c>
      <x:c r="E112" s="44" t="n">
        <x:v>20</x:v>
      </x:c>
      <x:c r="F112" s="44" t="n">
        <x:v>10000</x:v>
      </x:c>
      <x:c r="G112" s="40" t="n">
        <x:v>0</x:v>
      </x:c>
      <x:c r="H112" s="40" t="n">
        <x:v>10</x:v>
      </x:c>
      <x:c r="I112" s="40" t="n">
        <x:f>IFERROR(G112/H112,0)</x:f>
        <x:v>0</x:v>
      </x:c>
      <x:c r="J112" s="41" t="n">
        <x:v>4.5</x:v>
      </x:c>
      <x:c r="K112" s="40" t="n">
        <x:f>I112*E112+J112</x:f>
        <x:v>4.5</x:v>
      </x:c>
      <x:c r="L112" s="40" t="n">
        <x:f>ROUNDUP(K112/0.704,2)</x:f>
        <x:v>6.4</x:v>
      </x:c>
      <x:c r="M112" s="41" t="n">
        <x:v>0.5</x:v>
      </x:c>
      <x:c r="N112" s="40" t="n">
        <x:f>CEILING(L112+M112,0.1)</x:f>
        <x:v>6.9</x:v>
      </x:c>
      <x:c r="O112" s="41" t="n">
        <x:v>2</x:v>
      </x:c>
      <x:c r="P112" s="40" t="n">
        <x:f>CEILING(L112+O112,0.1)</x:f>
        <x:v>8.4</x:v>
      </x:c>
      <x:c r="Q112" s="46" t="str">
        <x:f>IF(N112&lt;L112,"低于保本","可上架")</x:f>
        <x:v>可上架</x:v>
      </x:c>
      <x:c r="R112" s="38" t="str">
        <x:v>主图看新鲜度；SKU图纯图不加字</x:v>
      </x:c>
    </x:row>
    <x:row r="113">
      <x:c r="A113" s="6" t="str">
        <x:v>云南百合王</x:v>
      </x:c>
      <x:c r="B113" s="7" t="str">
        <x:v>其他花材</x:v>
      </x:c>
      <x:c r="C113" s="7" t="str">
        <x:v>单头绿康乃馨</x:v>
      </x:c>
      <x:c r="D113" s="7" t="str">
        <x:v>单头绿康乃馨5朵</x:v>
      </x:c>
      <x:c r="E113" s="44" t="n">
        <x:v>5</x:v>
      </x:c>
      <x:c r="F113" s="44" t="n">
        <x:v>10000</x:v>
      </x:c>
      <x:c r="G113" s="40" t="n">
        <x:v>17</x:v>
      </x:c>
      <x:c r="H113" s="40" t="n">
        <x:v>10</x:v>
      </x:c>
      <x:c r="I113" s="40" t="n">
        <x:f>IFERROR(G113/H113,0)</x:f>
        <x:v>1.7</x:v>
      </x:c>
      <x:c r="J113" s="41" t="n">
        <x:v>4.5</x:v>
      </x:c>
      <x:c r="K113" s="40" t="n">
        <x:f>I113*E113+J113</x:f>
        <x:v>13</x:v>
      </x:c>
      <x:c r="L113" s="40" t="n">
        <x:f>ROUNDUP(K113/0.704,2)</x:f>
        <x:v>18.47</x:v>
      </x:c>
      <x:c r="M113" s="41" t="n">
        <x:v>0.5</x:v>
      </x:c>
      <x:c r="N113" s="40" t="n">
        <x:f>CEILING(L113+M113,0.1)</x:f>
        <x:v>19</x:v>
      </x:c>
      <x:c r="O113" s="41" t="n">
        <x:v>2</x:v>
      </x:c>
      <x:c r="P113" s="40" t="n">
        <x:f>CEILING(L113+O113,0.1)</x:f>
        <x:v>20.5</x:v>
      </x:c>
      <x:c r="Q113" s="46" t="str">
        <x:f>IF(N113&lt;L113,"低于保本","可上架")</x:f>
        <x:v>可上架</x:v>
      </x:c>
      <x:c r="R113" s="38" t="str">
        <x:v>主图看新鲜度；SKU图纯图不加字</x:v>
      </x:c>
    </x:row>
    <x:row r="114">
      <x:c r="A114" s="6" t="str">
        <x:v>云南百合王</x:v>
      </x:c>
      <x:c r="B114" s="7" t="str">
        <x:v>其他花材</x:v>
      </x:c>
      <x:c r="C114" s="7" t="str">
        <x:v>单头绿康乃馨</x:v>
      </x:c>
      <x:c r="D114" s="7" t="str">
        <x:v>单头绿康乃馨10朵</x:v>
      </x:c>
      <x:c r="E114" s="44" t="n">
        <x:v>10</x:v>
      </x:c>
      <x:c r="F114" s="44" t="n">
        <x:v>10000</x:v>
      </x:c>
      <x:c r="G114" s="40" t="n">
        <x:v>17</x:v>
      </x:c>
      <x:c r="H114" s="40" t="n">
        <x:v>10</x:v>
      </x:c>
      <x:c r="I114" s="40" t="n">
        <x:f>IFERROR(G114/H114,0)</x:f>
        <x:v>1.7</x:v>
      </x:c>
      <x:c r="J114" s="41" t="n">
        <x:v>4.5</x:v>
      </x:c>
      <x:c r="K114" s="40" t="n">
        <x:f>I114*E114+J114</x:f>
        <x:v>21.5</x:v>
      </x:c>
      <x:c r="L114" s="40" t="n">
        <x:f>ROUNDUP(K114/0.704,2)</x:f>
        <x:v>30.54</x:v>
      </x:c>
      <x:c r="M114" s="41" t="n">
        <x:v>0.5</x:v>
      </x:c>
      <x:c r="N114" s="40" t="n">
        <x:f>CEILING(L114+M114,0.1)</x:f>
        <x:v>31.1</x:v>
      </x:c>
      <x:c r="O114" s="41" t="n">
        <x:v>2</x:v>
      </x:c>
      <x:c r="P114" s="40" t="n">
        <x:f>CEILING(L114+O114,0.1)</x:f>
        <x:v>32.6</x:v>
      </x:c>
      <x:c r="Q114" s="46" t="str">
        <x:f>IF(N114&lt;L114,"低于保本","可上架")</x:f>
        <x:v>可上架</x:v>
      </x:c>
      <x:c r="R114" s="38" t="str">
        <x:v>主图看新鲜度；SKU图纯图不加字</x:v>
      </x:c>
    </x:row>
    <x:row r="115">
      <x:c r="A115" s="6" t="str">
        <x:v>云南百合王</x:v>
      </x:c>
      <x:c r="B115" s="7" t="str">
        <x:v>其他花材</x:v>
      </x:c>
      <x:c r="C115" s="7" t="str">
        <x:v>单头绿康乃馨</x:v>
      </x:c>
      <x:c r="D115" s="7" t="str">
        <x:v>单头绿康乃馨20朵</x:v>
      </x:c>
      <x:c r="E115" s="44" t="n">
        <x:v>20</x:v>
      </x:c>
      <x:c r="F115" s="44" t="n">
        <x:v>10000</x:v>
      </x:c>
      <x:c r="G115" s="40" t="n">
        <x:v>17</x:v>
      </x:c>
      <x:c r="H115" s="40" t="n">
        <x:v>10</x:v>
      </x:c>
      <x:c r="I115" s="40" t="n">
        <x:f>IFERROR(G115/H115,0)</x:f>
        <x:v>1.7</x:v>
      </x:c>
      <x:c r="J115" s="41" t="n">
        <x:v>4.5</x:v>
      </x:c>
      <x:c r="K115" s="40" t="n">
        <x:f>I115*E115+J115</x:f>
        <x:v>38.5</x:v>
      </x:c>
      <x:c r="L115" s="40" t="n">
        <x:f>ROUNDUP(K115/0.704,2)</x:f>
        <x:v>54.69</x:v>
      </x:c>
      <x:c r="M115" s="41" t="n">
        <x:v>0.5</x:v>
      </x:c>
      <x:c r="N115" s="40" t="n">
        <x:f>CEILING(L115+M115,0.1)</x:f>
        <x:v>55.2</x:v>
      </x:c>
      <x:c r="O115" s="41" t="n">
        <x:v>2</x:v>
      </x:c>
      <x:c r="P115" s="40" t="n">
        <x:f>CEILING(L115+O115,0.1)</x:f>
        <x:v>56.7</x:v>
      </x:c>
      <x:c r="Q115" s="46" t="str">
        <x:f>IF(N115&lt;L115,"低于保本","可上架")</x:f>
        <x:v>可上架</x:v>
      </x:c>
      <x:c r="R115" s="38" t="str">
        <x:v>主图看新鲜度；SKU图纯图不加字</x:v>
      </x:c>
    </x:row>
    <x:row r="116">
      <x:c r="A116" s="6" t="str">
        <x:v>云南百合王</x:v>
      </x:c>
      <x:c r="B116" s="7" t="str">
        <x:v>其他花材</x:v>
      </x:c>
      <x:c r="C116" s="7" t="str">
        <x:v>单头黄康乃馨</x:v>
      </x:c>
      <x:c r="D116" s="7" t="str">
        <x:v>单头黄康乃馨5朵</x:v>
      </x:c>
      <x:c r="E116" s="44" t="n">
        <x:v>5</x:v>
      </x:c>
      <x:c r="F116" s="44" t="n">
        <x:v>10000</x:v>
      </x:c>
      <x:c r="G116" s="40" t="n">
        <x:v>12</x:v>
      </x:c>
      <x:c r="H116" s="40" t="n">
        <x:v>10</x:v>
      </x:c>
      <x:c r="I116" s="40" t="n">
        <x:f>IFERROR(G116/H116,0)</x:f>
        <x:v>1.2</x:v>
      </x:c>
      <x:c r="J116" s="41" t="n">
        <x:v>4.5</x:v>
      </x:c>
      <x:c r="K116" s="40" t="n">
        <x:f>I116*E116+J116</x:f>
        <x:v>10.5</x:v>
      </x:c>
      <x:c r="L116" s="40" t="n">
        <x:f>ROUNDUP(K116/0.704,2)</x:f>
        <x:v>14.92</x:v>
      </x:c>
      <x:c r="M116" s="41" t="n">
        <x:v>0.5</x:v>
      </x:c>
      <x:c r="N116" s="40" t="n">
        <x:f>CEILING(L116+M116,0.1)</x:f>
        <x:v>15.5</x:v>
      </x:c>
      <x:c r="O116" s="41" t="n">
        <x:v>2</x:v>
      </x:c>
      <x:c r="P116" s="40" t="n">
        <x:f>CEILING(L116+O116,0.1)</x:f>
        <x:v>17</x:v>
      </x:c>
      <x:c r="Q116" s="46" t="str">
        <x:f>IF(N116&lt;L116,"低于保本","可上架")</x:f>
        <x:v>可上架</x:v>
      </x:c>
      <x:c r="R116" s="38" t="str">
        <x:v>主图看新鲜度；SKU图纯图不加字</x:v>
      </x:c>
    </x:row>
    <x:row r="117">
      <x:c r="A117" s="6" t="str">
        <x:v>云南百合王</x:v>
      </x:c>
      <x:c r="B117" s="7" t="str">
        <x:v>其他花材</x:v>
      </x:c>
      <x:c r="C117" s="7" t="str">
        <x:v>单头黄康乃馨</x:v>
      </x:c>
      <x:c r="D117" s="7" t="str">
        <x:v>单头黄康乃馨10朵</x:v>
      </x:c>
      <x:c r="E117" s="44" t="n">
        <x:v>10</x:v>
      </x:c>
      <x:c r="F117" s="44" t="n">
        <x:v>10000</x:v>
      </x:c>
      <x:c r="G117" s="40" t="n">
        <x:v>12</x:v>
      </x:c>
      <x:c r="H117" s="40" t="n">
        <x:v>10</x:v>
      </x:c>
      <x:c r="I117" s="40" t="n">
        <x:f>IFERROR(G117/H117,0)</x:f>
        <x:v>1.2</x:v>
      </x:c>
      <x:c r="J117" s="41" t="n">
        <x:v>4.5</x:v>
      </x:c>
      <x:c r="K117" s="40" t="n">
        <x:f>I117*E117+J117</x:f>
        <x:v>16.5</x:v>
      </x:c>
      <x:c r="L117" s="40" t="n">
        <x:f>ROUNDUP(K117/0.704,2)</x:f>
        <x:v>23.44</x:v>
      </x:c>
      <x:c r="M117" s="41" t="n">
        <x:v>0.5</x:v>
      </x:c>
      <x:c r="N117" s="40" t="n">
        <x:f>CEILING(L117+M117,0.1)</x:f>
        <x:v>24</x:v>
      </x:c>
      <x:c r="O117" s="41" t="n">
        <x:v>2</x:v>
      </x:c>
      <x:c r="P117" s="40" t="n">
        <x:f>CEILING(L117+O117,0.1)</x:f>
        <x:v>25.5</x:v>
      </x:c>
      <x:c r="Q117" s="46" t="str">
        <x:f>IF(N117&lt;L117,"低于保本","可上架")</x:f>
        <x:v>可上架</x:v>
      </x:c>
      <x:c r="R117" s="38" t="str">
        <x:v>主图看新鲜度；SKU图纯图不加字</x:v>
      </x:c>
    </x:row>
    <x:row r="118">
      <x:c r="A118" s="6" t="str">
        <x:v>云南百合王</x:v>
      </x:c>
      <x:c r="B118" s="7" t="str">
        <x:v>其他花材</x:v>
      </x:c>
      <x:c r="C118" s="7" t="str">
        <x:v>单头黄康乃馨</x:v>
      </x:c>
      <x:c r="D118" s="7" t="str">
        <x:v>单头黄康乃馨20朵</x:v>
      </x:c>
      <x:c r="E118" s="44" t="n">
        <x:v>20</x:v>
      </x:c>
      <x:c r="F118" s="44" t="n">
        <x:v>10000</x:v>
      </x:c>
      <x:c r="G118" s="40" t="n">
        <x:v>12</x:v>
      </x:c>
      <x:c r="H118" s="40" t="n">
        <x:v>10</x:v>
      </x:c>
      <x:c r="I118" s="40" t="n">
        <x:f>IFERROR(G118/H118,0)</x:f>
        <x:v>1.2</x:v>
      </x:c>
      <x:c r="J118" s="41" t="n">
        <x:v>4.5</x:v>
      </x:c>
      <x:c r="K118" s="40" t="n">
        <x:f>I118*E118+J118</x:f>
        <x:v>28.5</x:v>
      </x:c>
      <x:c r="L118" s="40" t="n">
        <x:f>ROUNDUP(K118/0.704,2)</x:f>
        <x:v>40.49</x:v>
      </x:c>
      <x:c r="M118" s="41" t="n">
        <x:v>0.5</x:v>
      </x:c>
      <x:c r="N118" s="40" t="n">
        <x:f>CEILING(L118+M118,0.1)</x:f>
        <x:v>41</x:v>
      </x:c>
      <x:c r="O118" s="41" t="n">
        <x:v>2</x:v>
      </x:c>
      <x:c r="P118" s="40" t="n">
        <x:f>CEILING(L118+O118,0.1)</x:f>
        <x:v>42.5</x:v>
      </x:c>
      <x:c r="Q118" s="46" t="str">
        <x:f>IF(N118&lt;L118,"低于保本","可上架")</x:f>
        <x:v>可上架</x:v>
      </x:c>
      <x:c r="R118" s="38" t="str">
        <x:v>主图看新鲜度；SKU图纯图不加字</x:v>
      </x:c>
    </x:row>
    <x:row r="119">
      <x:c r="A119" s="6" t="str">
        <x:v>云南百合王</x:v>
      </x:c>
      <x:c r="B119" s="7" t="str">
        <x:v>其他花材</x:v>
      </x:c>
      <x:c r="C119" s="7" t="str">
        <x:v>单头紫康乃馨</x:v>
      </x:c>
      <x:c r="D119" s="7" t="str">
        <x:v>单头紫康乃馨5朵</x:v>
      </x:c>
      <x:c r="E119" s="44" t="n">
        <x:v>5</x:v>
      </x:c>
      <x:c r="F119" s="44" t="n">
        <x:v>10000</x:v>
      </x:c>
      <x:c r="G119" s="40" t="n">
        <x:v>0</x:v>
      </x:c>
      <x:c r="H119" s="40" t="n">
        <x:v>10</x:v>
      </x:c>
      <x:c r="I119" s="40" t="n">
        <x:f>IFERROR(G119/H119,0)</x:f>
        <x:v>0</x:v>
      </x:c>
      <x:c r="J119" s="41" t="n">
        <x:v>4.5</x:v>
      </x:c>
      <x:c r="K119" s="40" t="n">
        <x:f>I119*E119+J119</x:f>
        <x:v>4.5</x:v>
      </x:c>
      <x:c r="L119" s="40" t="n">
        <x:f>ROUNDUP(K119/0.704,2)</x:f>
        <x:v>6.4</x:v>
      </x:c>
      <x:c r="M119" s="41" t="n">
        <x:v>0.5</x:v>
      </x:c>
      <x:c r="N119" s="40" t="n">
        <x:f>CEILING(L119+M119,0.1)</x:f>
        <x:v>6.9</x:v>
      </x:c>
      <x:c r="O119" s="41" t="n">
        <x:v>2</x:v>
      </x:c>
      <x:c r="P119" s="40" t="n">
        <x:f>CEILING(L119+O119,0.1)</x:f>
        <x:v>8.4</x:v>
      </x:c>
      <x:c r="Q119" s="46" t="str">
        <x:f>IF(N119&lt;L119,"低于保本","可上架")</x:f>
        <x:v>可上架</x:v>
      </x:c>
      <x:c r="R119" s="38" t="str">
        <x:v>主图看新鲜度；SKU图纯图不加字</x:v>
      </x:c>
    </x:row>
    <x:row r="120">
      <x:c r="A120" s="6" t="str">
        <x:v>云南百合王</x:v>
      </x:c>
      <x:c r="B120" s="7" t="str">
        <x:v>其他花材</x:v>
      </x:c>
      <x:c r="C120" s="7" t="str">
        <x:v>单头紫康乃馨</x:v>
      </x:c>
      <x:c r="D120" s="7" t="str">
        <x:v>单头紫康乃馨10朵</x:v>
      </x:c>
      <x:c r="E120" s="44" t="n">
        <x:v>10</x:v>
      </x:c>
      <x:c r="F120" s="44" t="n">
        <x:v>10000</x:v>
      </x:c>
      <x:c r="G120" s="40" t="n">
        <x:v>0</x:v>
      </x:c>
      <x:c r="H120" s="40" t="n">
        <x:v>10</x:v>
      </x:c>
      <x:c r="I120" s="40" t="n">
        <x:f>IFERROR(G120/H120,0)</x:f>
        <x:v>0</x:v>
      </x:c>
      <x:c r="J120" s="41" t="n">
        <x:v>4.5</x:v>
      </x:c>
      <x:c r="K120" s="40" t="n">
        <x:f>I120*E120+J120</x:f>
        <x:v>4.5</x:v>
      </x:c>
      <x:c r="L120" s="40" t="n">
        <x:f>ROUNDUP(K120/0.704,2)</x:f>
        <x:v>6.4</x:v>
      </x:c>
      <x:c r="M120" s="41" t="n">
        <x:v>0.5</x:v>
      </x:c>
      <x:c r="N120" s="40" t="n">
        <x:f>CEILING(L120+M120,0.1)</x:f>
        <x:v>6.9</x:v>
      </x:c>
      <x:c r="O120" s="41" t="n">
        <x:v>2</x:v>
      </x:c>
      <x:c r="P120" s="40" t="n">
        <x:f>CEILING(L120+O120,0.1)</x:f>
        <x:v>8.4</x:v>
      </x:c>
      <x:c r="Q120" s="46" t="str">
        <x:f>IF(N120&lt;L120,"低于保本","可上架")</x:f>
        <x:v>可上架</x:v>
      </x:c>
      <x:c r="R120" s="38" t="str">
        <x:v>主图看新鲜度；SKU图纯图不加字</x:v>
      </x:c>
    </x:row>
    <x:row r="121">
      <x:c r="A121" s="6" t="str">
        <x:v>云南百合王</x:v>
      </x:c>
      <x:c r="B121" s="7" t="str">
        <x:v>其他花材</x:v>
      </x:c>
      <x:c r="C121" s="7" t="str">
        <x:v>单头紫康乃馨</x:v>
      </x:c>
      <x:c r="D121" s="7" t="str">
        <x:v>单头紫康乃馨20朵</x:v>
      </x:c>
      <x:c r="E121" s="44" t="n">
        <x:v>20</x:v>
      </x:c>
      <x:c r="F121" s="44" t="n">
        <x:v>10000</x:v>
      </x:c>
      <x:c r="G121" s="40" t="n">
        <x:v>0</x:v>
      </x:c>
      <x:c r="H121" s="40" t="n">
        <x:v>10</x:v>
      </x:c>
      <x:c r="I121" s="40" t="n">
        <x:f>IFERROR(G121/H121,0)</x:f>
        <x:v>0</x:v>
      </x:c>
      <x:c r="J121" s="41" t="n">
        <x:v>4.5</x:v>
      </x:c>
      <x:c r="K121" s="40" t="n">
        <x:f>I121*E121+J121</x:f>
        <x:v>4.5</x:v>
      </x:c>
      <x:c r="L121" s="40" t="n">
        <x:f>ROUNDUP(K121/0.704,2)</x:f>
        <x:v>6.4</x:v>
      </x:c>
      <x:c r="M121" s="41" t="n">
        <x:v>0.5</x:v>
      </x:c>
      <x:c r="N121" s="40" t="n">
        <x:f>CEILING(L121+M121,0.1)</x:f>
        <x:v>6.9</x:v>
      </x:c>
      <x:c r="O121" s="41" t="n">
        <x:v>2</x:v>
      </x:c>
      <x:c r="P121" s="40" t="n">
        <x:f>CEILING(L121+O121,0.1)</x:f>
        <x:v>8.4</x:v>
      </x:c>
      <x:c r="Q121" s="46" t="str">
        <x:f>IF(N121&lt;L121,"低于保本","可上架")</x:f>
        <x:v>可上架</x:v>
      </x:c>
      <x:c r="R121" s="38" t="str">
        <x:v>主图看新鲜度；SKU图纯图不加字</x:v>
      </x:c>
    </x:row>
    <x:row r="122">
      <x:c r="A122" s="6" t="str">
        <x:v>云南百合王</x:v>
      </x:c>
      <x:c r="B122" s="7" t="str">
        <x:v>其他花材</x:v>
      </x:c>
      <x:c r="C122" s="7" t="str">
        <x:v>单头紫边康乃馨</x:v>
      </x:c>
      <x:c r="D122" s="7" t="str">
        <x:v>单头紫边康乃馨5朵</x:v>
      </x:c>
      <x:c r="E122" s="44" t="n">
        <x:v>5</x:v>
      </x:c>
      <x:c r="F122" s="44" t="n">
        <x:v>10000</x:v>
      </x:c>
      <x:c r="G122" s="40" t="n">
        <x:v>0</x:v>
      </x:c>
      <x:c r="H122" s="40" t="n">
        <x:v>10</x:v>
      </x:c>
      <x:c r="I122" s="40" t="n">
        <x:f>IFERROR(G122/H122,0)</x:f>
        <x:v>0</x:v>
      </x:c>
      <x:c r="J122" s="41" t="n">
        <x:v>4.5</x:v>
      </x:c>
      <x:c r="K122" s="40" t="n">
        <x:f>I122*E122+J122</x:f>
        <x:v>4.5</x:v>
      </x:c>
      <x:c r="L122" s="40" t="n">
        <x:f>ROUNDUP(K122/0.704,2)</x:f>
        <x:v>6.4</x:v>
      </x:c>
      <x:c r="M122" s="41" t="n">
        <x:v>0.5</x:v>
      </x:c>
      <x:c r="N122" s="40" t="n">
        <x:f>CEILING(L122+M122,0.1)</x:f>
        <x:v>6.9</x:v>
      </x:c>
      <x:c r="O122" s="41" t="n">
        <x:v>2</x:v>
      </x:c>
      <x:c r="P122" s="40" t="n">
        <x:f>CEILING(L122+O122,0.1)</x:f>
        <x:v>8.4</x:v>
      </x:c>
      <x:c r="Q122" s="46" t="str">
        <x:f>IF(N122&lt;L122,"低于保本","可上架")</x:f>
        <x:v>可上架</x:v>
      </x:c>
      <x:c r="R122" s="38" t="str">
        <x:v>主图看新鲜度；SKU图纯图不加字</x:v>
      </x:c>
    </x:row>
    <x:row r="123">
      <x:c r="A123" s="6" t="str">
        <x:v>云南百合王</x:v>
      </x:c>
      <x:c r="B123" s="7" t="str">
        <x:v>其他花材</x:v>
      </x:c>
      <x:c r="C123" s="7" t="str">
        <x:v>单头紫边康乃馨</x:v>
      </x:c>
      <x:c r="D123" s="7" t="str">
        <x:v>单头紫边康乃馨10朵</x:v>
      </x:c>
      <x:c r="E123" s="44" t="n">
        <x:v>10</x:v>
      </x:c>
      <x:c r="F123" s="44" t="n">
        <x:v>10000</x:v>
      </x:c>
      <x:c r="G123" s="40" t="n">
        <x:v>0</x:v>
      </x:c>
      <x:c r="H123" s="40" t="n">
        <x:v>10</x:v>
      </x:c>
      <x:c r="I123" s="40" t="n">
        <x:f>IFERROR(G123/H123,0)</x:f>
        <x:v>0</x:v>
      </x:c>
      <x:c r="J123" s="41" t="n">
        <x:v>4.5</x:v>
      </x:c>
      <x:c r="K123" s="40" t="n">
        <x:f>I123*E123+J123</x:f>
        <x:v>4.5</x:v>
      </x:c>
      <x:c r="L123" s="40" t="n">
        <x:f>ROUNDUP(K123/0.704,2)</x:f>
        <x:v>6.4</x:v>
      </x:c>
      <x:c r="M123" s="41" t="n">
        <x:v>0.5</x:v>
      </x:c>
      <x:c r="N123" s="40" t="n">
        <x:f>CEILING(L123+M123,0.1)</x:f>
        <x:v>6.9</x:v>
      </x:c>
      <x:c r="O123" s="41" t="n">
        <x:v>2</x:v>
      </x:c>
      <x:c r="P123" s="40" t="n">
        <x:f>CEILING(L123+O123,0.1)</x:f>
        <x:v>8.4</x:v>
      </x:c>
      <x:c r="Q123" s="46" t="str">
        <x:f>IF(N123&lt;L123,"低于保本","可上架")</x:f>
        <x:v>可上架</x:v>
      </x:c>
      <x:c r="R123" s="38" t="str">
        <x:v>主图看新鲜度；SKU图纯图不加字</x:v>
      </x:c>
    </x:row>
    <x:row r="124">
      <x:c r="A124" s="6" t="str">
        <x:v>云南百合王</x:v>
      </x:c>
      <x:c r="B124" s="7" t="str">
        <x:v>其他花材</x:v>
      </x:c>
      <x:c r="C124" s="7" t="str">
        <x:v>单头紫边康乃馨</x:v>
      </x:c>
      <x:c r="D124" s="7" t="str">
        <x:v>单头紫边康乃馨20朵</x:v>
      </x:c>
      <x:c r="E124" s="44" t="n">
        <x:v>20</x:v>
      </x:c>
      <x:c r="F124" s="44" t="n">
        <x:v>10000</x:v>
      </x:c>
      <x:c r="G124" s="40" t="n">
        <x:v>0</x:v>
      </x:c>
      <x:c r="H124" s="40" t="n">
        <x:v>10</x:v>
      </x:c>
      <x:c r="I124" s="40" t="n">
        <x:f>IFERROR(G124/H124,0)</x:f>
        <x:v>0</x:v>
      </x:c>
      <x:c r="J124" s="41" t="n">
        <x:v>4.5</x:v>
      </x:c>
      <x:c r="K124" s="40" t="n">
        <x:f>I124*E124+J124</x:f>
        <x:v>4.5</x:v>
      </x:c>
      <x:c r="L124" s="40" t="n">
        <x:f>ROUNDUP(K124/0.704,2)</x:f>
        <x:v>6.4</x:v>
      </x:c>
      <x:c r="M124" s="41" t="n">
        <x:v>0.5</x:v>
      </x:c>
      <x:c r="N124" s="40" t="n">
        <x:f>CEILING(L124+M124,0.1)</x:f>
        <x:v>6.9</x:v>
      </x:c>
      <x:c r="O124" s="41" t="n">
        <x:v>2</x:v>
      </x:c>
      <x:c r="P124" s="40" t="n">
        <x:f>CEILING(L124+O124,0.1)</x:f>
        <x:v>8.4</x:v>
      </x:c>
      <x:c r="Q124" s="46" t="str">
        <x:f>IF(N124&lt;L124,"低于保本","可上架")</x:f>
        <x:v>可上架</x:v>
      </x:c>
      <x:c r="R124" s="38" t="str">
        <x:v>主图看新鲜度；SKU图纯图不加字</x:v>
      </x:c>
    </x:row>
    <x:row r="125">
      <x:c r="A125" s="6" t="str">
        <x:v>云南百合王</x:v>
      </x:c>
      <x:c r="B125" s="7" t="str">
        <x:v>其他花材</x:v>
      </x:c>
      <x:c r="C125" s="7" t="str">
        <x:v>单头狂欢康乃馨</x:v>
      </x:c>
      <x:c r="D125" s="7" t="str">
        <x:v>单头狂欢康乃馨5朵</x:v>
      </x:c>
      <x:c r="E125" s="44" t="n">
        <x:v>5</x:v>
      </x:c>
      <x:c r="F125" s="44" t="n">
        <x:v>10000</x:v>
      </x:c>
      <x:c r="G125" s="40" t="n">
        <x:v>12</x:v>
      </x:c>
      <x:c r="H125" s="40" t="n">
        <x:v>10</x:v>
      </x:c>
      <x:c r="I125" s="40" t="n">
        <x:f>IFERROR(G125/H125,0)</x:f>
        <x:v>1.2</x:v>
      </x:c>
      <x:c r="J125" s="41" t="n">
        <x:v>4.5</x:v>
      </x:c>
      <x:c r="K125" s="40" t="n">
        <x:f>I125*E125+J125</x:f>
        <x:v>10.5</x:v>
      </x:c>
      <x:c r="L125" s="40" t="n">
        <x:f>ROUNDUP(K125/0.704,2)</x:f>
        <x:v>14.92</x:v>
      </x:c>
      <x:c r="M125" s="41" t="n">
        <x:v>0.5</x:v>
      </x:c>
      <x:c r="N125" s="40" t="n">
        <x:f>CEILING(L125+M125,0.1)</x:f>
        <x:v>15.5</x:v>
      </x:c>
      <x:c r="O125" s="41" t="n">
        <x:v>2</x:v>
      </x:c>
      <x:c r="P125" s="40" t="n">
        <x:f>CEILING(L125+O125,0.1)</x:f>
        <x:v>17</x:v>
      </x:c>
      <x:c r="Q125" s="46" t="str">
        <x:f>IF(N125&lt;L125,"低于保本","可上架")</x:f>
        <x:v>可上架</x:v>
      </x:c>
      <x:c r="R125" s="38" t="str">
        <x:v>主图看新鲜度；SKU图纯图不加字</x:v>
      </x:c>
    </x:row>
    <x:row r="126">
      <x:c r="A126" s="6" t="str">
        <x:v>云南百合王</x:v>
      </x:c>
      <x:c r="B126" s="7" t="str">
        <x:v>其他花材</x:v>
      </x:c>
      <x:c r="C126" s="7" t="str">
        <x:v>单头狂欢康乃馨</x:v>
      </x:c>
      <x:c r="D126" s="7" t="str">
        <x:v>单头狂欢康乃馨10朵</x:v>
      </x:c>
      <x:c r="E126" s="44" t="n">
        <x:v>10</x:v>
      </x:c>
      <x:c r="F126" s="44" t="n">
        <x:v>10000</x:v>
      </x:c>
      <x:c r="G126" s="40" t="n">
        <x:v>12</x:v>
      </x:c>
      <x:c r="H126" s="40" t="n">
        <x:v>10</x:v>
      </x:c>
      <x:c r="I126" s="40" t="n">
        <x:f>IFERROR(G126/H126,0)</x:f>
        <x:v>1.2</x:v>
      </x:c>
      <x:c r="J126" s="41" t="n">
        <x:v>4.5</x:v>
      </x:c>
      <x:c r="K126" s="40" t="n">
        <x:f>I126*E126+J126</x:f>
        <x:v>16.5</x:v>
      </x:c>
      <x:c r="L126" s="40" t="n">
        <x:f>ROUNDUP(K126/0.704,2)</x:f>
        <x:v>23.44</x:v>
      </x:c>
      <x:c r="M126" s="41" t="n">
        <x:v>0.5</x:v>
      </x:c>
      <x:c r="N126" s="40" t="n">
        <x:f>CEILING(L126+M126,0.1)</x:f>
        <x:v>24</x:v>
      </x:c>
      <x:c r="O126" s="41" t="n">
        <x:v>2</x:v>
      </x:c>
      <x:c r="P126" s="40" t="n">
        <x:f>CEILING(L126+O126,0.1)</x:f>
        <x:v>25.5</x:v>
      </x:c>
      <x:c r="Q126" s="46" t="str">
        <x:f>IF(N126&lt;L126,"低于保本","可上架")</x:f>
        <x:v>可上架</x:v>
      </x:c>
      <x:c r="R126" s="38" t="str">
        <x:v>主图看新鲜度；SKU图纯图不加字</x:v>
      </x:c>
    </x:row>
    <x:row r="127">
      <x:c r="A127" s="6" t="str">
        <x:v>云南百合王</x:v>
      </x:c>
      <x:c r="B127" s="7" t="str">
        <x:v>其他花材</x:v>
      </x:c>
      <x:c r="C127" s="7" t="str">
        <x:v>单头狂欢康乃馨</x:v>
      </x:c>
      <x:c r="D127" s="7" t="str">
        <x:v>单头狂欢康乃馨20朵</x:v>
      </x:c>
      <x:c r="E127" s="44" t="n">
        <x:v>20</x:v>
      </x:c>
      <x:c r="F127" s="44" t="n">
        <x:v>10000</x:v>
      </x:c>
      <x:c r="G127" s="40" t="n">
        <x:v>12</x:v>
      </x:c>
      <x:c r="H127" s="40" t="n">
        <x:v>10</x:v>
      </x:c>
      <x:c r="I127" s="40" t="n">
        <x:f>IFERROR(G127/H127,0)</x:f>
        <x:v>1.2</x:v>
      </x:c>
      <x:c r="J127" s="41" t="n">
        <x:v>4.5</x:v>
      </x:c>
      <x:c r="K127" s="40" t="n">
        <x:f>I127*E127+J127</x:f>
        <x:v>28.5</x:v>
      </x:c>
      <x:c r="L127" s="40" t="n">
        <x:f>ROUNDUP(K127/0.704,2)</x:f>
        <x:v>40.49</x:v>
      </x:c>
      <x:c r="M127" s="41" t="n">
        <x:v>0.5</x:v>
      </x:c>
      <x:c r="N127" s="40" t="n">
        <x:f>CEILING(L127+M127,0.1)</x:f>
        <x:v>41</x:v>
      </x:c>
      <x:c r="O127" s="41" t="n">
        <x:v>2</x:v>
      </x:c>
      <x:c r="P127" s="40" t="n">
        <x:f>CEILING(L127+O127,0.1)</x:f>
        <x:v>42.5</x:v>
      </x:c>
      <x:c r="Q127" s="46" t="str">
        <x:f>IF(N127&lt;L127,"低于保本","可上架")</x:f>
        <x:v>可上架</x:v>
      </x:c>
      <x:c r="R127" s="38" t="str">
        <x:v>主图看新鲜度；SKU图纯图不加字</x:v>
      </x:c>
    </x:row>
    <x:row r="128">
      <x:c r="A128" s="6" t="str">
        <x:v>云南百合王</x:v>
      </x:c>
      <x:c r="B128" s="7" t="str">
        <x:v>其他花材</x:v>
      </x:c>
      <x:c r="C128" s="7" t="str">
        <x:v>白色洋桔梗</x:v>
      </x:c>
      <x:c r="D128" s="7" t="str">
        <x:v>白色洋桔梗5支</x:v>
      </x:c>
      <x:c r="E128" s="44" t="n">
        <x:v>5</x:v>
      </x:c>
      <x:c r="F128" s="44" t="n">
        <x:v>10000</x:v>
      </x:c>
      <x:c r="G128" s="40" t="n">
        <x:v>7</x:v>
      </x:c>
      <x:c r="H128" s="40" t="n">
        <x:v>10</x:v>
      </x:c>
      <x:c r="I128" s="40" t="n">
        <x:f>IFERROR(G128/H128,0)</x:f>
        <x:v>0.7</x:v>
      </x:c>
      <x:c r="J128" s="41" t="n">
        <x:v>4.5</x:v>
      </x:c>
      <x:c r="K128" s="40" t="n">
        <x:f>I128*E128+J128</x:f>
        <x:v>8</x:v>
      </x:c>
      <x:c r="L128" s="40" t="n">
        <x:f>ROUNDUP(K128/0.704,2)</x:f>
        <x:v>11.37</x:v>
      </x:c>
      <x:c r="M128" s="41" t="n">
        <x:v>0.5</x:v>
      </x:c>
      <x:c r="N128" s="40" t="n">
        <x:f>CEILING(L128+M128,0.1)</x:f>
        <x:v>11.9</x:v>
      </x:c>
      <x:c r="O128" s="41" t="n">
        <x:v>2</x:v>
      </x:c>
      <x:c r="P128" s="40" t="n">
        <x:f>CEILING(L128+O128,0.1)</x:f>
        <x:v>13.4</x:v>
      </x:c>
      <x:c r="Q128" s="46" t="str">
        <x:f>IF(N128&lt;L128,"低于保本","可上架")</x:f>
        <x:v>可上架</x:v>
      </x:c>
      <x:c r="R128" s="38" t="str">
        <x:v>主图看新鲜度；SKU图纯图不加字；洋桔梗按克重采购 </x:v>
      </x:c>
    </x:row>
    <x:row r="129">
      <x:c r="A129" s="6" t="str">
        <x:v>云南百合王</x:v>
      </x:c>
      <x:c r="B129" s="7" t="str">
        <x:v>其他花材</x:v>
      </x:c>
      <x:c r="C129" s="7" t="str">
        <x:v>白色洋桔梗</x:v>
      </x:c>
      <x:c r="D129" s="7" t="str">
        <x:v>白色洋桔梗10支</x:v>
      </x:c>
      <x:c r="E129" s="44" t="n">
        <x:v>10</x:v>
      </x:c>
      <x:c r="F129" s="44" t="n">
        <x:v>10000</x:v>
      </x:c>
      <x:c r="G129" s="40" t="n">
        <x:v>7</x:v>
      </x:c>
      <x:c r="H129" s="40" t="n">
        <x:v>10</x:v>
      </x:c>
      <x:c r="I129" s="40" t="n">
        <x:f>IFERROR(G129/H129,0)</x:f>
        <x:v>0.7</x:v>
      </x:c>
      <x:c r="J129" s="41" t="n">
        <x:v>4.5</x:v>
      </x:c>
      <x:c r="K129" s="40" t="n">
        <x:f>I129*E129+J129</x:f>
        <x:v>11.5</x:v>
      </x:c>
      <x:c r="L129" s="40" t="n">
        <x:f>ROUNDUP(K129/0.704,2)</x:f>
        <x:v>16.34</x:v>
      </x:c>
      <x:c r="M129" s="41" t="n">
        <x:v>0.5</x:v>
      </x:c>
      <x:c r="N129" s="40" t="n">
        <x:f>CEILING(L129+M129,0.1)</x:f>
        <x:v>16.900000000000002</x:v>
      </x:c>
      <x:c r="O129" s="41" t="n">
        <x:v>2</x:v>
      </x:c>
      <x:c r="P129" s="40" t="n">
        <x:f>CEILING(L129+O129,0.1)</x:f>
        <x:v>18.400000000000002</x:v>
      </x:c>
      <x:c r="Q129" s="46" t="str">
        <x:f>IF(N129&lt;L129,"低于保本","可上架")</x:f>
        <x:v>可上架</x:v>
      </x:c>
      <x:c r="R129" s="38" t="str">
        <x:v>主图看新鲜度；SKU图纯图不加字；洋桔梗按克重采购 </x:v>
      </x:c>
    </x:row>
    <x:row r="130">
      <x:c r="A130" s="6" t="str">
        <x:v>云南百合王</x:v>
      </x:c>
      <x:c r="B130" s="7" t="str">
        <x:v>其他花材</x:v>
      </x:c>
      <x:c r="C130" s="7" t="str">
        <x:v>白色洋桔梗</x:v>
      </x:c>
      <x:c r="D130" s="7" t="str">
        <x:v>白色洋桔梗20支</x:v>
      </x:c>
      <x:c r="E130" s="44" t="n">
        <x:v>20</x:v>
      </x:c>
      <x:c r="F130" s="44" t="n">
        <x:v>10000</x:v>
      </x:c>
      <x:c r="G130" s="40" t="n">
        <x:v>7</x:v>
      </x:c>
      <x:c r="H130" s="40" t="n">
        <x:v>10</x:v>
      </x:c>
      <x:c r="I130" s="40" t="n">
        <x:f>IFERROR(G130/H130,0)</x:f>
        <x:v>0.7</x:v>
      </x:c>
      <x:c r="J130" s="41" t="n">
        <x:v>4.5</x:v>
      </x:c>
      <x:c r="K130" s="40" t="n">
        <x:f>I130*E130+J130</x:f>
        <x:v>18.5</x:v>
      </x:c>
      <x:c r="L130" s="40" t="n">
        <x:f>ROUNDUP(K130/0.704,2)</x:f>
        <x:v>26.28</x:v>
      </x:c>
      <x:c r="M130" s="41" t="n">
        <x:v>0.5</x:v>
      </x:c>
      <x:c r="N130" s="40" t="n">
        <x:f>CEILING(L130+M130,0.1)</x:f>
        <x:v>26.8</x:v>
      </x:c>
      <x:c r="O130" s="41" t="n">
        <x:v>2</x:v>
      </x:c>
      <x:c r="P130" s="40" t="n">
        <x:f>CEILING(L130+O130,0.1)</x:f>
        <x:v>28.3</x:v>
      </x:c>
      <x:c r="Q130" s="46" t="str">
        <x:f>IF(N130&lt;L130,"低于保本","可上架")</x:f>
        <x:v>可上架</x:v>
      </x:c>
      <x:c r="R130" s="38" t="str">
        <x:v>主图看新鲜度；SKU图纯图不加字；洋桔梗按克重采购 </x:v>
      </x:c>
    </x:row>
    <x:row r="131">
      <x:c r="A131" s="6" t="str">
        <x:v>云南百合王</x:v>
      </x:c>
      <x:c r="B131" s="7" t="str">
        <x:v>其他花材</x:v>
      </x:c>
      <x:c r="C131" s="7" t="str">
        <x:v>粉色洋桔梗</x:v>
      </x:c>
      <x:c r="D131" s="7" t="str">
        <x:v>粉色洋桔梗5支</x:v>
      </x:c>
      <x:c r="E131" s="44" t="n">
        <x:v>5</x:v>
      </x:c>
      <x:c r="F131" s="44" t="n">
        <x:v>10000</x:v>
      </x:c>
      <x:c r="G131" s="40" t="n">
        <x:v>8</x:v>
      </x:c>
      <x:c r="H131" s="40" t="n">
        <x:v>10</x:v>
      </x:c>
      <x:c r="I131" s="40" t="n">
        <x:f>IFERROR(G131/H131,0)</x:f>
        <x:v>0.8</x:v>
      </x:c>
      <x:c r="J131" s="41" t="n">
        <x:v>4.5</x:v>
      </x:c>
      <x:c r="K131" s="40" t="n">
        <x:f>I131*E131+J131</x:f>
        <x:v>8.5</x:v>
      </x:c>
      <x:c r="L131" s="40" t="n">
        <x:f>ROUNDUP(K131/0.704,2)</x:f>
        <x:v>12.08</x:v>
      </x:c>
      <x:c r="M131" s="41" t="n">
        <x:v>0.5</x:v>
      </x:c>
      <x:c r="N131" s="40" t="n">
        <x:f>CEILING(L131+M131,0.1)</x:f>
        <x:v>12.600000000000001</x:v>
      </x:c>
      <x:c r="O131" s="41" t="n">
        <x:v>2</x:v>
      </x:c>
      <x:c r="P131" s="40" t="n">
        <x:f>CEILING(L131+O131,0.1)</x:f>
        <x:v>14.100000000000001</x:v>
      </x:c>
      <x:c r="Q131" s="46" t="str">
        <x:f>IF(N131&lt;L131,"低于保本","可上架")</x:f>
        <x:v>可上架</x:v>
      </x:c>
      <x:c r="R131" s="38" t="str">
        <x:v>主图看新鲜度；SKU图纯图不加字；800g折算为10枝</x:v>
      </x:c>
    </x:row>
    <x:row r="132">
      <x:c r="A132" s="6" t="str">
        <x:v>云南百合王</x:v>
      </x:c>
      <x:c r="B132" s="7" t="str">
        <x:v>其他花材</x:v>
      </x:c>
      <x:c r="C132" s="7" t="str">
        <x:v>粉色洋桔梗</x:v>
      </x:c>
      <x:c r="D132" s="7" t="str">
        <x:v>粉色洋桔梗10支</x:v>
      </x:c>
      <x:c r="E132" s="44" t="n">
        <x:v>10</x:v>
      </x:c>
      <x:c r="F132" s="44" t="n">
        <x:v>10000</x:v>
      </x:c>
      <x:c r="G132" s="40" t="n">
        <x:v>8</x:v>
      </x:c>
      <x:c r="H132" s="40" t="n">
        <x:v>10</x:v>
      </x:c>
      <x:c r="I132" s="40" t="n">
        <x:f>IFERROR(G132/H132,0)</x:f>
        <x:v>0.8</x:v>
      </x:c>
      <x:c r="J132" s="41" t="n">
        <x:v>4.5</x:v>
      </x:c>
      <x:c r="K132" s="40" t="n">
        <x:f>I132*E132+J132</x:f>
        <x:v>12.5</x:v>
      </x:c>
      <x:c r="L132" s="40" t="n">
        <x:f>ROUNDUP(K132/0.704,2)</x:f>
        <x:v>17.76</x:v>
      </x:c>
      <x:c r="M132" s="41" t="n">
        <x:v>0.5</x:v>
      </x:c>
      <x:c r="N132" s="40" t="n">
        <x:f>CEILING(L132+M132,0.1)</x:f>
        <x:v>18.3</x:v>
      </x:c>
      <x:c r="O132" s="41" t="n">
        <x:v>2</x:v>
      </x:c>
      <x:c r="P132" s="40" t="n">
        <x:f>CEILING(L132+O132,0.1)</x:f>
        <x:v>19.8</x:v>
      </x:c>
      <x:c r="Q132" s="46" t="str">
        <x:f>IF(N132&lt;L132,"低于保本","可上架")</x:f>
        <x:v>可上架</x:v>
      </x:c>
      <x:c r="R132" s="38" t="str">
        <x:v>主图看新鲜度；SKU图纯图不加字；800g折算为10枝</x:v>
      </x:c>
    </x:row>
    <x:row r="133">
      <x:c r="A133" s="6" t="str">
        <x:v>云南百合王</x:v>
      </x:c>
      <x:c r="B133" s="7" t="str">
        <x:v>其他花材</x:v>
      </x:c>
      <x:c r="C133" s="7" t="str">
        <x:v>粉色洋桔梗</x:v>
      </x:c>
      <x:c r="D133" s="7" t="str">
        <x:v>粉色洋桔梗20支</x:v>
      </x:c>
      <x:c r="E133" s="44" t="n">
        <x:v>20</x:v>
      </x:c>
      <x:c r="F133" s="44" t="n">
        <x:v>10000</x:v>
      </x:c>
      <x:c r="G133" s="40" t="n">
        <x:v>8</x:v>
      </x:c>
      <x:c r="H133" s="40" t="n">
        <x:v>10</x:v>
      </x:c>
      <x:c r="I133" s="40" t="n">
        <x:f>IFERROR(G133/H133,0)</x:f>
        <x:v>0.8</x:v>
      </x:c>
      <x:c r="J133" s="41" t="n">
        <x:v>4.5</x:v>
      </x:c>
      <x:c r="K133" s="40" t="n">
        <x:f>I133*E133+J133</x:f>
        <x:v>20.5</x:v>
      </x:c>
      <x:c r="L133" s="40" t="n">
        <x:f>ROUNDUP(K133/0.704,2)</x:f>
        <x:v>29.12</x:v>
      </x:c>
      <x:c r="M133" s="41" t="n">
        <x:v>0.5</x:v>
      </x:c>
      <x:c r="N133" s="40" t="n">
        <x:f>CEILING(L133+M133,0.1)</x:f>
        <x:v>29.700000000000003</x:v>
      </x:c>
      <x:c r="O133" s="41" t="n">
        <x:v>2</x:v>
      </x:c>
      <x:c r="P133" s="40" t="n">
        <x:f>CEILING(L133+O133,0.1)</x:f>
        <x:v>31.200000000000003</x:v>
      </x:c>
      <x:c r="Q133" s="46" t="str">
        <x:f>IF(N133&lt;L133,"低于保本","可上架")</x:f>
        <x:v>可上架</x:v>
      </x:c>
      <x:c r="R133" s="38" t="str">
        <x:v>主图看新鲜度；SKU图纯图不加字；800g折算为10枝</x:v>
      </x:c>
    </x:row>
    <x:row r="134">
      <x:c r="A134" s="6" t="str">
        <x:v>云南百合王</x:v>
      </x:c>
      <x:c r="B134" s="7" t="str">
        <x:v>其他花材</x:v>
      </x:c>
      <x:c r="C134" s="7" t="str">
        <x:v>绿色洋桔梗</x:v>
      </x:c>
      <x:c r="D134" s="7" t="str">
        <x:v>绿色洋桔梗5支</x:v>
      </x:c>
      <x:c r="E134" s="44" t="n">
        <x:v>5</x:v>
      </x:c>
      <x:c r="F134" s="44" t="n">
        <x:v>10000</x:v>
      </x:c>
      <x:c r="G134" s="40" t="n">
        <x:v>8</x:v>
      </x:c>
      <x:c r="H134" s="40" t="n">
        <x:v>10</x:v>
      </x:c>
      <x:c r="I134" s="40" t="n">
        <x:f>IFERROR(G134/H134,0)</x:f>
        <x:v>0.8</x:v>
      </x:c>
      <x:c r="J134" s="41" t="n">
        <x:v>4.5</x:v>
      </x:c>
      <x:c r="K134" s="40" t="n">
        <x:f>I134*E134+J134</x:f>
        <x:v>8.5</x:v>
      </x:c>
      <x:c r="L134" s="40" t="n">
        <x:f>ROUNDUP(K134/0.704,2)</x:f>
        <x:v>12.08</x:v>
      </x:c>
      <x:c r="M134" s="41" t="n">
        <x:v>0.5</x:v>
      </x:c>
      <x:c r="N134" s="40" t="n">
        <x:f>CEILING(L134+M134,0.1)</x:f>
        <x:v>12.600000000000001</x:v>
      </x:c>
      <x:c r="O134" s="41" t="n">
        <x:v>2</x:v>
      </x:c>
      <x:c r="P134" s="40" t="n">
        <x:f>CEILING(L134+O134,0.1)</x:f>
        <x:v>14.100000000000001</x:v>
      </x:c>
      <x:c r="Q134" s="46" t="str">
        <x:f>IF(N134&lt;L134,"低于保本","可上架")</x:f>
        <x:v>可上架</x:v>
      </x:c>
      <x:c r="R134" s="38" t="str">
        <x:v>主图看新鲜度；SKU图纯图不加字；具体填写以克重为主 </x:v>
      </x:c>
    </x:row>
    <x:row r="135">
      <x:c r="A135" s="6" t="str">
        <x:v>云南百合王</x:v>
      </x:c>
      <x:c r="B135" s="7" t="str">
        <x:v>其他花材</x:v>
      </x:c>
      <x:c r="C135" s="7" t="str">
        <x:v>绿色洋桔梗</x:v>
      </x:c>
      <x:c r="D135" s="7" t="str">
        <x:v>绿色洋桔梗10支</x:v>
      </x:c>
      <x:c r="E135" s="44" t="n">
        <x:v>10</x:v>
      </x:c>
      <x:c r="F135" s="44" t="n">
        <x:v>10000</x:v>
      </x:c>
      <x:c r="G135" s="40" t="n">
        <x:v>8</x:v>
      </x:c>
      <x:c r="H135" s="40" t="n">
        <x:v>10</x:v>
      </x:c>
      <x:c r="I135" s="40" t="n">
        <x:f>IFERROR(G135/H135,0)</x:f>
        <x:v>0.8</x:v>
      </x:c>
      <x:c r="J135" s="41" t="n">
        <x:v>4.5</x:v>
      </x:c>
      <x:c r="K135" s="40" t="n">
        <x:f>I135*E135+J135</x:f>
        <x:v>12.5</x:v>
      </x:c>
      <x:c r="L135" s="40" t="n">
        <x:f>ROUNDUP(K135/0.704,2)</x:f>
        <x:v>17.76</x:v>
      </x:c>
      <x:c r="M135" s="41" t="n">
        <x:v>0.5</x:v>
      </x:c>
      <x:c r="N135" s="40" t="n">
        <x:f>CEILING(L135+M135,0.1)</x:f>
        <x:v>18.3</x:v>
      </x:c>
      <x:c r="O135" s="41" t="n">
        <x:v>2</x:v>
      </x:c>
      <x:c r="P135" s="40" t="n">
        <x:f>CEILING(L135+O135,0.1)</x:f>
        <x:v>19.8</x:v>
      </x:c>
      <x:c r="Q135" s="46" t="str">
        <x:f>IF(N135&lt;L135,"低于保本","可上架")</x:f>
        <x:v>可上架</x:v>
      </x:c>
      <x:c r="R135" s="38" t="str">
        <x:v>主图看新鲜度；SKU图纯图不加字；具体填写以克重为主 </x:v>
      </x:c>
    </x:row>
    <x:row r="136">
      <x:c r="A136" s="6" t="str">
        <x:v>云南百合王</x:v>
      </x:c>
      <x:c r="B136" s="7" t="str">
        <x:v>其他花材</x:v>
      </x:c>
      <x:c r="C136" s="7" t="str">
        <x:v>绿色洋桔梗</x:v>
      </x:c>
      <x:c r="D136" s="7" t="str">
        <x:v>绿色洋桔梗20支</x:v>
      </x:c>
      <x:c r="E136" s="44" t="n">
        <x:v>20</x:v>
      </x:c>
      <x:c r="F136" s="44" t="n">
        <x:v>10000</x:v>
      </x:c>
      <x:c r="G136" s="40" t="n">
        <x:v>8</x:v>
      </x:c>
      <x:c r="H136" s="40" t="n">
        <x:v>10</x:v>
      </x:c>
      <x:c r="I136" s="40" t="n">
        <x:f>IFERROR(G136/H136,0)</x:f>
        <x:v>0.8</x:v>
      </x:c>
      <x:c r="J136" s="41" t="n">
        <x:v>4.5</x:v>
      </x:c>
      <x:c r="K136" s="40" t="n">
        <x:f>I136*E136+J136</x:f>
        <x:v>20.5</x:v>
      </x:c>
      <x:c r="L136" s="40" t="n">
        <x:f>ROUNDUP(K136/0.704,2)</x:f>
        <x:v>29.12</x:v>
      </x:c>
      <x:c r="M136" s="41" t="n">
        <x:v>0.5</x:v>
      </x:c>
      <x:c r="N136" s="40" t="n">
        <x:f>CEILING(L136+M136,0.1)</x:f>
        <x:v>29.700000000000003</x:v>
      </x:c>
      <x:c r="O136" s="41" t="n">
        <x:v>2</x:v>
      </x:c>
      <x:c r="P136" s="40" t="n">
        <x:f>CEILING(L136+O136,0.1)</x:f>
        <x:v>31.200000000000003</x:v>
      </x:c>
      <x:c r="Q136" s="46" t="str">
        <x:f>IF(N136&lt;L136,"低于保本","可上架")</x:f>
        <x:v>可上架</x:v>
      </x:c>
      <x:c r="R136" s="38" t="str">
        <x:v>主图看新鲜度；SKU图纯图不加字；具体填写以克重为主 </x:v>
      </x:c>
    </x:row>
    <x:row r="137">
      <x:c r="A137" s="6" t="str">
        <x:v>云南百合王</x:v>
      </x:c>
      <x:c r="B137" s="7" t="str">
        <x:v>其他花材</x:v>
      </x:c>
      <x:c r="C137" s="7" t="str">
        <x:v>紫色洋桔梗</x:v>
      </x:c>
      <x:c r="D137" s="7" t="str">
        <x:v>紫色洋桔梗5支</x:v>
      </x:c>
      <x:c r="E137" s="44" t="n">
        <x:v>5</x:v>
      </x:c>
      <x:c r="F137" s="44" t="n">
        <x:v>10000</x:v>
      </x:c>
      <x:c r="G137" s="40" t="n">
        <x:v>14</x:v>
      </x:c>
      <x:c r="H137" s="40" t="n">
        <x:v>10</x:v>
      </x:c>
      <x:c r="I137" s="40" t="n">
        <x:f>IFERROR(G137/H137,0)</x:f>
        <x:v>1.4</x:v>
      </x:c>
      <x:c r="J137" s="41" t="n">
        <x:v>4.5</x:v>
      </x:c>
      <x:c r="K137" s="40" t="n">
        <x:f>I137*E137+J137</x:f>
        <x:v>11.5</x:v>
      </x:c>
      <x:c r="L137" s="40" t="n">
        <x:f>ROUNDUP(K137/0.704,2)</x:f>
        <x:v>16.34</x:v>
      </x:c>
      <x:c r="M137" s="41" t="n">
        <x:v>0.5</x:v>
      </x:c>
      <x:c r="N137" s="40" t="n">
        <x:f>CEILING(L137+M137,0.1)</x:f>
        <x:v>16.900000000000002</x:v>
      </x:c>
      <x:c r="O137" s="41" t="n">
        <x:v>2</x:v>
      </x:c>
      <x:c r="P137" s="40" t="n">
        <x:f>CEILING(L137+O137,0.1)</x:f>
        <x:v>18.400000000000002</x:v>
      </x:c>
      <x:c r="Q137" s="46" t="str">
        <x:f>IF(N137&lt;L137,"低于保本","可上架")</x:f>
        <x:v>可上架</x:v>
      </x:c>
      <x:c r="R137" s="38" t="str">
        <x:v>主图看新鲜度；SKU图纯图不加字</x:v>
      </x:c>
    </x:row>
    <x:row r="138">
      <x:c r="A138" s="6" t="str">
        <x:v>云南百合王</x:v>
      </x:c>
      <x:c r="B138" s="7" t="str">
        <x:v>其他花材</x:v>
      </x:c>
      <x:c r="C138" s="7" t="str">
        <x:v>紫色洋桔梗</x:v>
      </x:c>
      <x:c r="D138" s="7" t="str">
        <x:v>紫色洋桔梗10支</x:v>
      </x:c>
      <x:c r="E138" s="44" t="n">
        <x:v>10</x:v>
      </x:c>
      <x:c r="F138" s="44" t="n">
        <x:v>10000</x:v>
      </x:c>
      <x:c r="G138" s="40" t="n">
        <x:v>14</x:v>
      </x:c>
      <x:c r="H138" s="40" t="n">
        <x:v>10</x:v>
      </x:c>
      <x:c r="I138" s="40" t="n">
        <x:f>IFERROR(G138/H138,0)</x:f>
        <x:v>1.4</x:v>
      </x:c>
      <x:c r="J138" s="41" t="n">
        <x:v>4.5</x:v>
      </x:c>
      <x:c r="K138" s="40" t="n">
        <x:f>I138*E138+J138</x:f>
        <x:v>18.5</x:v>
      </x:c>
      <x:c r="L138" s="40" t="n">
        <x:f>ROUNDUP(K138/0.704,2)</x:f>
        <x:v>26.28</x:v>
      </x:c>
      <x:c r="M138" s="41" t="n">
        <x:v>0.5</x:v>
      </x:c>
      <x:c r="N138" s="40" t="n">
        <x:f>CEILING(L138+M138,0.1)</x:f>
        <x:v>26.8</x:v>
      </x:c>
      <x:c r="O138" s="41" t="n">
        <x:v>2</x:v>
      </x:c>
      <x:c r="P138" s="40" t="n">
        <x:f>CEILING(L138+O138,0.1)</x:f>
        <x:v>28.3</x:v>
      </x:c>
      <x:c r="Q138" s="46" t="str">
        <x:f>IF(N138&lt;L138,"低于保本","可上架")</x:f>
        <x:v>可上架</x:v>
      </x:c>
      <x:c r="R138" s="38" t="str">
        <x:v>主图看新鲜度；SKU图纯图不加字</x:v>
      </x:c>
    </x:row>
    <x:row r="139">
      <x:c r="A139" s="6" t="str">
        <x:v>云南百合王</x:v>
      </x:c>
      <x:c r="B139" s="7" t="str">
        <x:v>其他花材</x:v>
      </x:c>
      <x:c r="C139" s="7" t="str">
        <x:v>紫色洋桔梗</x:v>
      </x:c>
      <x:c r="D139" s="7" t="str">
        <x:v>紫色洋桔梗20支</x:v>
      </x:c>
      <x:c r="E139" s="44" t="n">
        <x:v>20</x:v>
      </x:c>
      <x:c r="F139" s="44" t="n">
        <x:v>10000</x:v>
      </x:c>
      <x:c r="G139" s="40" t="n">
        <x:v>14</x:v>
      </x:c>
      <x:c r="H139" s="40" t="n">
        <x:v>10</x:v>
      </x:c>
      <x:c r="I139" s="40" t="n">
        <x:f>IFERROR(G139/H139,0)</x:f>
        <x:v>1.4</x:v>
      </x:c>
      <x:c r="J139" s="41" t="n">
        <x:v>4.5</x:v>
      </x:c>
      <x:c r="K139" s="40" t="n">
        <x:f>I139*E139+J139</x:f>
        <x:v>32.5</x:v>
      </x:c>
      <x:c r="L139" s="40" t="n">
        <x:f>ROUNDUP(K139/0.704,2)</x:f>
        <x:v>46.17</x:v>
      </x:c>
      <x:c r="M139" s="41" t="n">
        <x:v>0.5</x:v>
      </x:c>
      <x:c r="N139" s="40" t="n">
        <x:f>CEILING(L139+M139,0.1)</x:f>
        <x:v>46.7</x:v>
      </x:c>
      <x:c r="O139" s="41" t="n">
        <x:v>2</x:v>
      </x:c>
      <x:c r="P139" s="40" t="n">
        <x:f>CEILING(L139+O139,0.1)</x:f>
        <x:v>48.2</x:v>
      </x:c>
      <x:c r="Q139" s="46" t="str">
        <x:f>IF(N139&lt;L139,"低于保本","可上架")</x:f>
        <x:v>可上架</x:v>
      </x:c>
      <x:c r="R139" s="38" t="str">
        <x:v>主图看新鲜度；SKU图纯图不加字</x:v>
      </x:c>
    </x:row>
    <x:row r="140">
      <x:c r="A140" s="6" t="str">
        <x:v>云南百合王</x:v>
      </x:c>
      <x:c r="B140" s="7" t="str">
        <x:v>其他花材</x:v>
      </x:c>
      <x:c r="C140" s="7" t="str">
        <x:v>紫边洋桔梗</x:v>
      </x:c>
      <x:c r="D140" s="7" t="str">
        <x:v>紫边洋桔梗5支</x:v>
      </x:c>
      <x:c r="E140" s="44" t="n">
        <x:v>5</x:v>
      </x:c>
      <x:c r="F140" s="44" t="n">
        <x:v>10000</x:v>
      </x:c>
      <x:c r="G140" s="40" t="n">
        <x:v>10</x:v>
      </x:c>
      <x:c r="H140" s="40" t="n">
        <x:v>10</x:v>
      </x:c>
      <x:c r="I140" s="40" t="n">
        <x:f>IFERROR(G140/H140,0)</x:f>
        <x:v>1</x:v>
      </x:c>
      <x:c r="J140" s="41" t="n">
        <x:v>4.5</x:v>
      </x:c>
      <x:c r="K140" s="40" t="n">
        <x:f>I140*E140+J140</x:f>
        <x:v>9.5</x:v>
      </x:c>
      <x:c r="L140" s="40" t="n">
        <x:f>ROUNDUP(K140/0.704,2)</x:f>
        <x:v>13.5</x:v>
      </x:c>
      <x:c r="M140" s="41" t="n">
        <x:v>0.5</x:v>
      </x:c>
      <x:c r="N140" s="40" t="n">
        <x:f>CEILING(L140+M140,0.1)</x:f>
        <x:v>14</x:v>
      </x:c>
      <x:c r="O140" s="41" t="n">
        <x:v>2</x:v>
      </x:c>
      <x:c r="P140" s="40" t="n">
        <x:f>CEILING(L140+O140,0.1)</x:f>
        <x:v>15.5</x:v>
      </x:c>
      <x:c r="Q140" s="46" t="str">
        <x:f>IF(N140&lt;L140,"低于保本","可上架")</x:f>
        <x:v>可上架</x:v>
      </x:c>
      <x:c r="R140" s="38" t="str">
        <x:v>主图看新鲜度；SKU图纯图不加字</x:v>
      </x:c>
    </x:row>
    <x:row r="141">
      <x:c r="A141" s="6" t="str">
        <x:v>云南百合王</x:v>
      </x:c>
      <x:c r="B141" s="7" t="str">
        <x:v>其他花材</x:v>
      </x:c>
      <x:c r="C141" s="7" t="str">
        <x:v>紫边洋桔梗</x:v>
      </x:c>
      <x:c r="D141" s="7" t="str">
        <x:v>紫边洋桔梗10支</x:v>
      </x:c>
      <x:c r="E141" s="44" t="n">
        <x:v>10</x:v>
      </x:c>
      <x:c r="F141" s="44" t="n">
        <x:v>10000</x:v>
      </x:c>
      <x:c r="G141" s="40" t="n">
        <x:v>10</x:v>
      </x:c>
      <x:c r="H141" s="40" t="n">
        <x:v>10</x:v>
      </x:c>
      <x:c r="I141" s="40" t="n">
        <x:f>IFERROR(G141/H141,0)</x:f>
        <x:v>1</x:v>
      </x:c>
      <x:c r="J141" s="41" t="n">
        <x:v>4.5</x:v>
      </x:c>
      <x:c r="K141" s="40" t="n">
        <x:f>I141*E141+J141</x:f>
        <x:v>14.5</x:v>
      </x:c>
      <x:c r="L141" s="40" t="n">
        <x:f>ROUNDUP(K141/0.704,2)</x:f>
        <x:v>20.6</x:v>
      </x:c>
      <x:c r="M141" s="41" t="n">
        <x:v>0.5</x:v>
      </x:c>
      <x:c r="N141" s="40" t="n">
        <x:f>CEILING(L141+M141,0.1)</x:f>
        <x:v>21.1</x:v>
      </x:c>
      <x:c r="O141" s="41" t="n">
        <x:v>2</x:v>
      </x:c>
      <x:c r="P141" s="40" t="n">
        <x:f>CEILING(L141+O141,0.1)</x:f>
        <x:v>22.6</x:v>
      </x:c>
      <x:c r="Q141" s="46" t="str">
        <x:f>IF(N141&lt;L141,"低于保本","可上架")</x:f>
        <x:v>可上架</x:v>
      </x:c>
      <x:c r="R141" s="38" t="str">
        <x:v>主图看新鲜度；SKU图纯图不加字</x:v>
      </x:c>
    </x:row>
    <x:row r="142">
      <x:c r="A142" s="6" t="str">
        <x:v>云南百合王</x:v>
      </x:c>
      <x:c r="B142" s="7" t="str">
        <x:v>其他花材</x:v>
      </x:c>
      <x:c r="C142" s="7" t="str">
        <x:v>紫边洋桔梗</x:v>
      </x:c>
      <x:c r="D142" s="7" t="str">
        <x:v>紫边洋桔梗20支</x:v>
      </x:c>
      <x:c r="E142" s="44" t="n">
        <x:v>20</x:v>
      </x:c>
      <x:c r="F142" s="44" t="n">
        <x:v>10000</x:v>
      </x:c>
      <x:c r="G142" s="40" t="n">
        <x:v>10</x:v>
      </x:c>
      <x:c r="H142" s="40" t="n">
        <x:v>10</x:v>
      </x:c>
      <x:c r="I142" s="40" t="n">
        <x:f>IFERROR(G142/H142,0)</x:f>
        <x:v>1</x:v>
      </x:c>
      <x:c r="J142" s="41" t="n">
        <x:v>4.5</x:v>
      </x:c>
      <x:c r="K142" s="40" t="n">
        <x:f>I142*E142+J142</x:f>
        <x:v>24.5</x:v>
      </x:c>
      <x:c r="L142" s="40" t="n">
        <x:f>ROUNDUP(K142/0.704,2)</x:f>
        <x:v>34.81</x:v>
      </x:c>
      <x:c r="M142" s="41" t="n">
        <x:v>0.5</x:v>
      </x:c>
      <x:c r="N142" s="40" t="n">
        <x:f>CEILING(L142+M142,0.1)</x:f>
        <x:v>35.4</x:v>
      </x:c>
      <x:c r="O142" s="41" t="n">
        <x:v>2</x:v>
      </x:c>
      <x:c r="P142" s="40" t="n">
        <x:f>CEILING(L142+O142,0.1)</x:f>
        <x:v>36.9</x:v>
      </x:c>
      <x:c r="Q142" s="46" t="str">
        <x:f>IF(N142&lt;L142,"低于保本","可上架")</x:f>
        <x:v>可上架</x:v>
      </x:c>
      <x:c r="R142" s="38" t="str">
        <x:v>主图看新鲜度；SKU图纯图不加字</x:v>
      </x:c>
    </x:row>
    <x:row r="143">
      <x:c r="A143" s="6" t="str">
        <x:v>云南百合王</x:v>
      </x:c>
      <x:c r="B143" s="7" t="str">
        <x:v>玫瑰/按支</x:v>
      </x:c>
      <x:c r="C143" s="7" t="str">
        <x:v>香槟洋桔梗</x:v>
      </x:c>
      <x:c r="D143" s="7" t="str">
        <x:v>香槟洋桔梗10支</x:v>
      </x:c>
      <x:c r="E143" s="44" t="n">
        <x:v>10</x:v>
      </x:c>
      <x:c r="F143" s="44" t="n">
        <x:v>10000</x:v>
      </x:c>
      <x:c r="G143" s="40" t="n">
        <x:v>11</x:v>
      </x:c>
      <x:c r="H143" s="40" t="n">
        <x:v>10</x:v>
      </x:c>
      <x:c r="I143" s="40" t="n">
        <x:f>IFERROR(G143/H143,0)</x:f>
        <x:v>1.1</x:v>
      </x:c>
      <x:c r="J143" s="41" t="n">
        <x:v>5.5</x:v>
      </x:c>
      <x:c r="K143" s="40" t="n">
        <x:f>I143*E143+J143</x:f>
        <x:v>16.5</x:v>
      </x:c>
      <x:c r="L143" s="40" t="n">
        <x:f>ROUNDUP(K143/0.704,2)</x:f>
        <x:v>23.44</x:v>
      </x:c>
      <x:c r="M143" s="41" t="n">
        <x:v>0.5</x:v>
      </x:c>
      <x:c r="N143" s="40" t="n">
        <x:f>CEILING(L143+M143,0.1)</x:f>
        <x:v>24</x:v>
      </x:c>
      <x:c r="O143" s="41" t="n">
        <x:v>2</x:v>
      </x:c>
      <x:c r="P143" s="40" t="n">
        <x:f>CEILING(L143+O143,0.1)</x:f>
        <x:v>25.5</x:v>
      </x:c>
      <x:c r="Q143" s="46" t="str">
        <x:f>IF(N143&lt;L143,"低于保本","可上架")</x:f>
        <x:v>可上架</x:v>
      </x:c>
      <x:c r="R143" s="38" t="str">
        <x:v>主图看新鲜度；SKU图纯图不加字</x:v>
      </x:c>
    </x:row>
    <x:row r="144">
      <x:c r="A144" s="6" t="str">
        <x:v>云南百合王</x:v>
      </x:c>
      <x:c r="B144" s="7" t="str">
        <x:v>玫瑰/按支</x:v>
      </x:c>
      <x:c r="C144" s="7" t="str">
        <x:v>香槟洋桔梗</x:v>
      </x:c>
      <x:c r="D144" s="7" t="str">
        <x:v>香槟洋桔梗20支</x:v>
      </x:c>
      <x:c r="E144" s="44" t="n">
        <x:v>20</x:v>
      </x:c>
      <x:c r="F144" s="44" t="n">
        <x:v>10000</x:v>
      </x:c>
      <x:c r="G144" s="40" t="n">
        <x:v>11</x:v>
      </x:c>
      <x:c r="H144" s="40" t="n">
        <x:v>10</x:v>
      </x:c>
      <x:c r="I144" s="40" t="n">
        <x:f>IFERROR(G144/H144,0)</x:f>
        <x:v>1.1</x:v>
      </x:c>
      <x:c r="J144" s="41" t="n">
        <x:v>5.5</x:v>
      </x:c>
      <x:c r="K144" s="40" t="n">
        <x:f>I144*E144+J144</x:f>
        <x:v>27.5</x:v>
      </x:c>
      <x:c r="L144" s="40" t="n">
        <x:f>ROUNDUP(K144/0.704,2)</x:f>
        <x:v>39.07</x:v>
      </x:c>
      <x:c r="M144" s="41" t="n">
        <x:v>0.5</x:v>
      </x:c>
      <x:c r="N144" s="40" t="n">
        <x:f>CEILING(L144+M144,0.1)</x:f>
        <x:v>39.6</x:v>
      </x:c>
      <x:c r="O144" s="41" t="n">
        <x:v>2</x:v>
      </x:c>
      <x:c r="P144" s="40" t="n">
        <x:f>CEILING(L144+O144,0.1)</x:f>
        <x:v>41.1</x:v>
      </x:c>
      <x:c r="Q144" s="46" t="str">
        <x:f>IF(N144&lt;L144,"低于保本","可上架")</x:f>
        <x:v>可上架</x:v>
      </x:c>
      <x:c r="R144" s="38" t="str">
        <x:v>主图看新鲜度；SKU图纯图不加字</x:v>
      </x:c>
    </x:row>
    <x:row r="145">
      <x:c r="A145" s="6" t="str">
        <x:v>云南百合王</x:v>
      </x:c>
      <x:c r="B145" s="7" t="str">
        <x:v>其他花材</x:v>
      </x:c>
      <x:c r="C145" s="7" t="str">
        <x:v>阳光粉洋桔梗</x:v>
      </x:c>
      <x:c r="D145" s="7" t="str">
        <x:v>阳光粉洋桔梗5支</x:v>
      </x:c>
      <x:c r="E145" s="44" t="n">
        <x:v>5</x:v>
      </x:c>
      <x:c r="F145" s="44" t="n">
        <x:v>10000</x:v>
      </x:c>
      <x:c r="G145" s="40" t="n">
        <x:v>10</x:v>
      </x:c>
      <x:c r="H145" s="40" t="n">
        <x:v>10</x:v>
      </x:c>
      <x:c r="I145" s="40" t="n">
        <x:f>IFERROR(G145/H145,0)</x:f>
        <x:v>1</x:v>
      </x:c>
      <x:c r="J145" s="41" t="n">
        <x:v>4.5</x:v>
      </x:c>
      <x:c r="K145" s="40" t="n">
        <x:f>I145*E145+J145</x:f>
        <x:v>9.5</x:v>
      </x:c>
      <x:c r="L145" s="40" t="n">
        <x:f>ROUNDUP(K145/0.704,2)</x:f>
        <x:v>13.5</x:v>
      </x:c>
      <x:c r="M145" s="41" t="n">
        <x:v>0.5</x:v>
      </x:c>
      <x:c r="N145" s="40" t="n">
        <x:f>CEILING(L145+M145,0.1)</x:f>
        <x:v>14</x:v>
      </x:c>
      <x:c r="O145" s="41" t="n">
        <x:v>2</x:v>
      </x:c>
      <x:c r="P145" s="40" t="n">
        <x:f>CEILING(L145+O145,0.1)</x:f>
        <x:v>15.5</x:v>
      </x:c>
      <x:c r="Q145" s="46" t="str">
        <x:f>IF(N145&lt;L145,"低于保本","可上架")</x:f>
        <x:v>可上架</x:v>
      </x:c>
      <x:c r="R145" s="38" t="str">
        <x:v>主图看新鲜度；SKU图纯图不加字</x:v>
      </x:c>
    </x:row>
    <x:row r="146">
      <x:c r="A146" s="6" t="str">
        <x:v>云南百合王</x:v>
      </x:c>
      <x:c r="B146" s="7" t="str">
        <x:v>其他花材</x:v>
      </x:c>
      <x:c r="C146" s="7" t="str">
        <x:v>阳光粉洋桔梗</x:v>
      </x:c>
      <x:c r="D146" s="7" t="str">
        <x:v>阳光粉洋桔梗10支</x:v>
      </x:c>
      <x:c r="E146" s="44" t="n">
        <x:v>10</x:v>
      </x:c>
      <x:c r="F146" s="44" t="n">
        <x:v>10000</x:v>
      </x:c>
      <x:c r="G146" s="40" t="n">
        <x:v>10</x:v>
      </x:c>
      <x:c r="H146" s="40" t="n">
        <x:v>10</x:v>
      </x:c>
      <x:c r="I146" s="40" t="n">
        <x:f>IFERROR(G146/H146,0)</x:f>
        <x:v>1</x:v>
      </x:c>
      <x:c r="J146" s="41" t="n">
        <x:v>4.5</x:v>
      </x:c>
      <x:c r="K146" s="40" t="n">
        <x:f>I146*E146+J146</x:f>
        <x:v>14.5</x:v>
      </x:c>
      <x:c r="L146" s="40" t="n">
        <x:f>ROUNDUP(K146/0.704,2)</x:f>
        <x:v>20.6</x:v>
      </x:c>
      <x:c r="M146" s="41" t="n">
        <x:v>0.5</x:v>
      </x:c>
      <x:c r="N146" s="40" t="n">
        <x:f>CEILING(L146+M146,0.1)</x:f>
        <x:v>21.1</x:v>
      </x:c>
      <x:c r="O146" s="41" t="n">
        <x:v>2</x:v>
      </x:c>
      <x:c r="P146" s="40" t="n">
        <x:f>CEILING(L146+O146,0.1)</x:f>
        <x:v>22.6</x:v>
      </x:c>
      <x:c r="Q146" s="46" t="str">
        <x:f>IF(N146&lt;L146,"低于保本","可上架")</x:f>
        <x:v>可上架</x:v>
      </x:c>
      <x:c r="R146" s="38" t="str">
        <x:v>主图看新鲜度；SKU图纯图不加字</x:v>
      </x:c>
    </x:row>
    <x:row r="147">
      <x:c r="A147" s="6" t="str">
        <x:v>云南百合王</x:v>
      </x:c>
      <x:c r="B147" s="7" t="str">
        <x:v>其他花材</x:v>
      </x:c>
      <x:c r="C147" s="7" t="str">
        <x:v>阳光粉洋桔梗</x:v>
      </x:c>
      <x:c r="D147" s="7" t="str">
        <x:v>阳光粉洋桔梗20支</x:v>
      </x:c>
      <x:c r="E147" s="44" t="n">
        <x:v>20</x:v>
      </x:c>
      <x:c r="F147" s="44" t="n">
        <x:v>10000</x:v>
      </x:c>
      <x:c r="G147" s="40" t="n">
        <x:v>10</x:v>
      </x:c>
      <x:c r="H147" s="40" t="n">
        <x:v>10</x:v>
      </x:c>
      <x:c r="I147" s="40" t="n">
        <x:f>IFERROR(G147/H147,0)</x:f>
        <x:v>1</x:v>
      </x:c>
      <x:c r="J147" s="41" t="n">
        <x:v>4.5</x:v>
      </x:c>
      <x:c r="K147" s="40" t="n">
        <x:f>I147*E147+J147</x:f>
        <x:v>24.5</x:v>
      </x:c>
      <x:c r="L147" s="40" t="n">
        <x:f>ROUNDUP(K147/0.704,2)</x:f>
        <x:v>34.81</x:v>
      </x:c>
      <x:c r="M147" s="41" t="n">
        <x:v>0.5</x:v>
      </x:c>
      <x:c r="N147" s="40" t="n">
        <x:f>CEILING(L147+M147,0.1)</x:f>
        <x:v>35.4</x:v>
      </x:c>
      <x:c r="O147" s="41" t="n">
        <x:v>2</x:v>
      </x:c>
      <x:c r="P147" s="40" t="n">
        <x:f>CEILING(L147+O147,0.1)</x:f>
        <x:v>36.9</x:v>
      </x:c>
      <x:c r="Q147" s="46" t="str">
        <x:f>IF(N147&lt;L147,"低于保本","可上架")</x:f>
        <x:v>可上架</x:v>
      </x:c>
      <x:c r="R147" s="38" t="str">
        <x:v>主图看新鲜度；SKU图纯图不加字</x:v>
      </x:c>
    </x:row>
    <x:row r="148">
      <x:c r="A148" s="6" t="str">
        <x:v>云南百合王</x:v>
      </x:c>
      <x:c r="B148" s="7" t="str">
        <x:v>其他花材</x:v>
      </x:c>
      <x:c r="C148" s="7" t="str">
        <x:v>冰淇淋洋桔梗</x:v>
      </x:c>
      <x:c r="D148" s="7" t="str">
        <x:v>冰淇淋洋桔梗5支</x:v>
      </x:c>
      <x:c r="E148" s="44" t="n">
        <x:v>5</x:v>
      </x:c>
      <x:c r="F148" s="44" t="n">
        <x:v>10000</x:v>
      </x:c>
      <x:c r="G148" s="40" t="n">
        <x:v>16</x:v>
      </x:c>
      <x:c r="H148" s="40" t="n">
        <x:v>10</x:v>
      </x:c>
      <x:c r="I148" s="40" t="n">
        <x:f>IFERROR(G148/H148,0)</x:f>
        <x:v>1.6</x:v>
      </x:c>
      <x:c r="J148" s="41" t="n">
        <x:v>4.5</x:v>
      </x:c>
      <x:c r="K148" s="40" t="n">
        <x:f>I148*E148+J148</x:f>
        <x:v>12.5</x:v>
      </x:c>
      <x:c r="L148" s="40" t="n">
        <x:f>ROUNDUP(K148/0.704,2)</x:f>
        <x:v>17.76</x:v>
      </x:c>
      <x:c r="M148" s="41" t="n">
        <x:v>0.5</x:v>
      </x:c>
      <x:c r="N148" s="40" t="n">
        <x:f>CEILING(L148+M148,0.1)</x:f>
        <x:v>18.3</x:v>
      </x:c>
      <x:c r="O148" s="41" t="n">
        <x:v>2</x:v>
      </x:c>
      <x:c r="P148" s="40" t="n">
        <x:f>CEILING(L148+O148,0.1)</x:f>
        <x:v>19.8</x:v>
      </x:c>
      <x:c r="Q148" s="46" t="str">
        <x:f>IF(N148&lt;L148,"低于保本","可上架")</x:f>
        <x:v>可上架</x:v>
      </x:c>
      <x:c r="R148" s="38" t="str">
        <x:v>主图看新鲜度；SKU图纯图不加字</x:v>
      </x:c>
    </x:row>
    <x:row r="149">
      <x:c r="A149" s="6" t="str">
        <x:v>云南百合王</x:v>
      </x:c>
      <x:c r="B149" s="7" t="str">
        <x:v>其他花材</x:v>
      </x:c>
      <x:c r="C149" s="7" t="str">
        <x:v>冰淇淋洋桔梗</x:v>
      </x:c>
      <x:c r="D149" s="7" t="str">
        <x:v>冰淇淋洋桔梗10支</x:v>
      </x:c>
      <x:c r="E149" s="44" t="n">
        <x:v>10</x:v>
      </x:c>
      <x:c r="F149" s="44" t="n">
        <x:v>10000</x:v>
      </x:c>
      <x:c r="G149" s="40" t="n">
        <x:v>16</x:v>
      </x:c>
      <x:c r="H149" s="40" t="n">
        <x:v>10</x:v>
      </x:c>
      <x:c r="I149" s="40" t="n">
        <x:f>IFERROR(G149/H149,0)</x:f>
        <x:v>1.6</x:v>
      </x:c>
      <x:c r="J149" s="41" t="n">
        <x:v>4.5</x:v>
      </x:c>
      <x:c r="K149" s="40" t="n">
        <x:f>I149*E149+J149</x:f>
        <x:v>20.5</x:v>
      </x:c>
      <x:c r="L149" s="40" t="n">
        <x:f>ROUNDUP(K149/0.704,2)</x:f>
        <x:v>29.12</x:v>
      </x:c>
      <x:c r="M149" s="41" t="n">
        <x:v>0.5</x:v>
      </x:c>
      <x:c r="N149" s="40" t="n">
        <x:f>CEILING(L149+M149,0.1)</x:f>
        <x:v>29.700000000000003</x:v>
      </x:c>
      <x:c r="O149" s="41" t="n">
        <x:v>2</x:v>
      </x:c>
      <x:c r="P149" s="40" t="n">
        <x:f>CEILING(L149+O149,0.1)</x:f>
        <x:v>31.200000000000003</x:v>
      </x:c>
      <x:c r="Q149" s="46" t="str">
        <x:f>IF(N149&lt;L149,"低于保本","可上架")</x:f>
        <x:v>可上架</x:v>
      </x:c>
      <x:c r="R149" s="38" t="str">
        <x:v>主图看新鲜度；SKU图纯图不加字</x:v>
      </x:c>
    </x:row>
    <x:row r="150">
      <x:c r="A150" s="6" t="str">
        <x:v>云南百合王</x:v>
      </x:c>
      <x:c r="B150" s="7" t="str">
        <x:v>其他花材</x:v>
      </x:c>
      <x:c r="C150" s="7" t="str">
        <x:v>冰淇淋洋桔梗</x:v>
      </x:c>
      <x:c r="D150" s="7" t="str">
        <x:v>冰淇淋洋桔梗20支</x:v>
      </x:c>
      <x:c r="E150" s="44" t="n">
        <x:v>20</x:v>
      </x:c>
      <x:c r="F150" s="44" t="n">
        <x:v>10000</x:v>
      </x:c>
      <x:c r="G150" s="40" t="n">
        <x:v>16</x:v>
      </x:c>
      <x:c r="H150" s="40" t="n">
        <x:v>10</x:v>
      </x:c>
      <x:c r="I150" s="40" t="n">
        <x:f>IFERROR(G150/H150,0)</x:f>
        <x:v>1.6</x:v>
      </x:c>
      <x:c r="J150" s="41" t="n">
        <x:v>4.5</x:v>
      </x:c>
      <x:c r="K150" s="40" t="n">
        <x:f>I150*E150+J150</x:f>
        <x:v>36.5</x:v>
      </x:c>
      <x:c r="L150" s="40" t="n">
        <x:f>ROUNDUP(K150/0.704,2)</x:f>
        <x:v>51.85</x:v>
      </x:c>
      <x:c r="M150" s="41" t="n">
        <x:v>0.5</x:v>
      </x:c>
      <x:c r="N150" s="40" t="n">
        <x:f>CEILING(L150+M150,0.1)</x:f>
        <x:v>52.400000000000006</x:v>
      </x:c>
      <x:c r="O150" s="41" t="n">
        <x:v>2</x:v>
      </x:c>
      <x:c r="P150" s="40" t="n">
        <x:f>CEILING(L150+O150,0.1)</x:f>
        <x:v>53.900000000000006</x:v>
      </x:c>
      <x:c r="Q150" s="46" t="str">
        <x:f>IF(N150&lt;L150,"低于保本","可上架")</x:f>
        <x:v>可上架</x:v>
      </x:c>
      <x:c r="R150" s="38" t="str">
        <x:v>主图看新鲜度；SKU图纯图不加字</x:v>
      </x:c>
    </x:row>
    <x:row r="151">
      <x:c r="A151" s="6" t="str">
        <x:v>云南百合王</x:v>
      </x:c>
      <x:c r="B151" s="7" t="str">
        <x:v>玫瑰/按支</x:v>
      </x:c>
      <x:c r="C151" s="7" t="str">
        <x:v>碎冰蓝洋桔梗</x:v>
      </x:c>
      <x:c r="D151" s="7" t="str">
        <x:v>碎冰蓝洋桔梗10支</x:v>
      </x:c>
      <x:c r="E151" s="44" t="n">
        <x:v>10</x:v>
      </x:c>
      <x:c r="F151" s="44" t="n">
        <x:v>10000</x:v>
      </x:c>
      <x:c r="G151" s="40" t="n">
        <x:v>8</x:v>
      </x:c>
      <x:c r="H151" s="40" t="n">
        <x:v>10</x:v>
      </x:c>
      <x:c r="I151" s="40" t="n">
        <x:f>IFERROR(G151/H151,0)</x:f>
        <x:v>0.8</x:v>
      </x:c>
      <x:c r="J151" s="41" t="n">
        <x:v>5.5</x:v>
      </x:c>
      <x:c r="K151" s="40" t="n">
        <x:f>I151*E151+J151</x:f>
        <x:v>13.5</x:v>
      </x:c>
      <x:c r="L151" s="40" t="n">
        <x:f>ROUNDUP(K151/0.704,2)</x:f>
        <x:v>19.18</x:v>
      </x:c>
      <x:c r="M151" s="41" t="n">
        <x:v>0.5</x:v>
      </x:c>
      <x:c r="N151" s="40" t="n">
        <x:f>CEILING(L151+M151,0.1)</x:f>
        <x:v>19.700000000000003</x:v>
      </x:c>
      <x:c r="O151" s="41" t="n">
        <x:v>2</x:v>
      </x:c>
      <x:c r="P151" s="40" t="n">
        <x:f>CEILING(L151+O151,0.1)</x:f>
        <x:v>21.200000000000003</x:v>
      </x:c>
      <x:c r="Q151" s="46" t="str">
        <x:f>IF(N151&lt;L151,"低于保本","可上架")</x:f>
        <x:v>可上架</x:v>
      </x:c>
      <x:c r="R151" s="38" t="str">
        <x:v>主图看新鲜度；SKU图纯图不加字</x:v>
      </x:c>
    </x:row>
    <x:row r="152">
      <x:c r="A152" s="6" t="str">
        <x:v>云南百合王</x:v>
      </x:c>
      <x:c r="B152" s="7" t="str">
        <x:v>玫瑰/按支</x:v>
      </x:c>
      <x:c r="C152" s="7" t="str">
        <x:v>碎冰蓝洋桔梗</x:v>
      </x:c>
      <x:c r="D152" s="7" t="str">
        <x:v>碎冰蓝洋桔梗20支</x:v>
      </x:c>
      <x:c r="E152" s="44" t="n">
        <x:v>20</x:v>
      </x:c>
      <x:c r="F152" s="44" t="n">
        <x:v>10000</x:v>
      </x:c>
      <x:c r="G152" s="40" t="n">
        <x:v>8</x:v>
      </x:c>
      <x:c r="H152" s="40" t="n">
        <x:v>10</x:v>
      </x:c>
      <x:c r="I152" s="40" t="n">
        <x:f>IFERROR(G152/H152,0)</x:f>
        <x:v>0.8</x:v>
      </x:c>
      <x:c r="J152" s="41" t="n">
        <x:v>5.5</x:v>
      </x:c>
      <x:c r="K152" s="40" t="n">
        <x:f>I152*E152+J152</x:f>
        <x:v>21.5</x:v>
      </x:c>
      <x:c r="L152" s="40" t="n">
        <x:f>ROUNDUP(K152/0.704,2)</x:f>
        <x:v>30.54</x:v>
      </x:c>
      <x:c r="M152" s="41" t="n">
        <x:v>0.5</x:v>
      </x:c>
      <x:c r="N152" s="40" t="n">
        <x:f>CEILING(L152+M152,0.1)</x:f>
        <x:v>31.1</x:v>
      </x:c>
      <x:c r="O152" s="41" t="n">
        <x:v>2</x:v>
      </x:c>
      <x:c r="P152" s="40" t="n">
        <x:f>CEILING(L152+O152,0.1)</x:f>
        <x:v>32.6</x:v>
      </x:c>
      <x:c r="Q152" s="46" t="str">
        <x:f>IF(N152&lt;L152,"低于保本","可上架")</x:f>
        <x:v>可上架</x:v>
      </x:c>
      <x:c r="R152" s="38" t="str">
        <x:v>主图看新鲜度；SKU图纯图不加字</x:v>
      </x:c>
    </x:row>
    <x:row r="153">
      <x:c r="A153" s="6" t="str">
        <x:v>云南百合王</x:v>
      </x:c>
      <x:c r="B153" s="7" t="str">
        <x:v>其他花材</x:v>
      </x:c>
      <x:c r="C153" s="7" t="str">
        <x:v>随机配草</x:v>
      </x:c>
      <x:c r="D153" s="7" t="str">
        <x:v>随机配草5支</x:v>
      </x:c>
      <x:c r="E153" s="44" t="n">
        <x:v>5</x:v>
      </x:c>
      <x:c r="F153" s="44" t="n">
        <x:v>10000</x:v>
      </x:c>
      <x:c r="G153" s="40" t="n">
        <x:v>3</x:v>
      </x:c>
      <x:c r="H153" s="40" t="n">
        <x:v>5</x:v>
      </x:c>
      <x:c r="I153" s="40" t="n">
        <x:f>IFERROR(G153/H153,0)</x:f>
        <x:v>0.6</x:v>
      </x:c>
      <x:c r="J153" s="41" t="n">
        <x:v>4.5</x:v>
      </x:c>
      <x:c r="K153" s="40" t="n">
        <x:f>I153*E153+J153</x:f>
        <x:v>7.5</x:v>
      </x:c>
      <x:c r="L153" s="40" t="n">
        <x:f>ROUNDUP(K153/0.704,2)</x:f>
        <x:v>10.66</x:v>
      </x:c>
      <x:c r="M153" s="41" t="n">
        <x:v>0.5</x:v>
      </x:c>
      <x:c r="N153" s="40" t="n">
        <x:f>CEILING(L153+M153,0.1)</x:f>
        <x:v>11.200000000000001</x:v>
      </x:c>
      <x:c r="O153" s="41" t="n">
        <x:v>2</x:v>
      </x:c>
      <x:c r="P153" s="40" t="n">
        <x:f>CEILING(L153+O153,0.1)</x:f>
        <x:v>12.700000000000001</x:v>
      </x:c>
      <x:c r="Q153" s="46" t="str">
        <x:f>IF(N153&lt;L153,"低于保本","可上架")</x:f>
        <x:v>可上架</x:v>
      </x:c>
      <x:c r="R153" s="38" t="str">
        <x:v>主图看新鲜度；SKU图纯图不加字</x:v>
      </x:c>
    </x:row>
    <x:row r="154">
      <x:c r="A154" s="6" t="str">
        <x:v>云南百合王</x:v>
      </x:c>
      <x:c r="B154" s="7" t="str">
        <x:v>其他花材</x:v>
      </x:c>
      <x:c r="C154" s="7" t="str">
        <x:v>随机配草</x:v>
      </x:c>
      <x:c r="D154" s="7" t="str">
        <x:v>随机配草10支</x:v>
      </x:c>
      <x:c r="E154" s="44" t="n">
        <x:v>10</x:v>
      </x:c>
      <x:c r="F154" s="44" t="n">
        <x:v>10000</x:v>
      </x:c>
      <x:c r="G154" s="40" t="n">
        <x:v>3</x:v>
      </x:c>
      <x:c r="H154" s="40" t="n">
        <x:v>5</x:v>
      </x:c>
      <x:c r="I154" s="40" t="n">
        <x:f>IFERROR(G154/H154,0)</x:f>
        <x:v>0.6</x:v>
      </x:c>
      <x:c r="J154" s="41" t="n">
        <x:v>4.5</x:v>
      </x:c>
      <x:c r="K154" s="40" t="n">
        <x:f>I154*E154+J154</x:f>
        <x:v>10.5</x:v>
      </x:c>
      <x:c r="L154" s="40" t="n">
        <x:f>ROUNDUP(K154/0.704,2)</x:f>
        <x:v>14.92</x:v>
      </x:c>
      <x:c r="M154" s="41" t="n">
        <x:v>0.5</x:v>
      </x:c>
      <x:c r="N154" s="40" t="n">
        <x:f>CEILING(L154+M154,0.1)</x:f>
        <x:v>15.5</x:v>
      </x:c>
      <x:c r="O154" s="41" t="n">
        <x:v>2</x:v>
      </x:c>
      <x:c r="P154" s="40" t="n">
        <x:f>CEILING(L154+O154,0.1)</x:f>
        <x:v>17</x:v>
      </x:c>
      <x:c r="Q154" s="46" t="str">
        <x:f>IF(N154&lt;L154,"低于保本","可上架")</x:f>
        <x:v>可上架</x:v>
      </x:c>
      <x:c r="R154" s="38" t="str">
        <x:v>主图看新鲜度；SKU图纯图不加字</x:v>
      </x:c>
    </x:row>
    <x:row r="155">
      <x:c r="A155" s="6" t="str">
        <x:v>云南百合王</x:v>
      </x:c>
      <x:c r="B155" s="7" t="str">
        <x:v>其他花材</x:v>
      </x:c>
      <x:c r="C155" s="7" t="str">
        <x:v>随机配草</x:v>
      </x:c>
      <x:c r="D155" s="7" t="str">
        <x:v>随机配草20支</x:v>
      </x:c>
      <x:c r="E155" s="44" t="n">
        <x:v>20</x:v>
      </x:c>
      <x:c r="F155" s="44" t="n">
        <x:v>10000</x:v>
      </x:c>
      <x:c r="G155" s="40" t="n">
        <x:v>3</x:v>
      </x:c>
      <x:c r="H155" s="40" t="n">
        <x:v>5</x:v>
      </x:c>
      <x:c r="I155" s="40" t="n">
        <x:f>IFERROR(G155/H155,0)</x:f>
        <x:v>0.6</x:v>
      </x:c>
      <x:c r="J155" s="41" t="n">
        <x:v>4.5</x:v>
      </x:c>
      <x:c r="K155" s="40" t="n">
        <x:f>I155*E155+J155</x:f>
        <x:v>16.5</x:v>
      </x:c>
      <x:c r="L155" s="40" t="n">
        <x:f>ROUNDUP(K155/0.704,2)</x:f>
        <x:v>23.44</x:v>
      </x:c>
      <x:c r="M155" s="41" t="n">
        <x:v>0.5</x:v>
      </x:c>
      <x:c r="N155" s="40" t="n">
        <x:f>CEILING(L155+M155,0.1)</x:f>
        <x:v>24</x:v>
      </x:c>
      <x:c r="O155" s="41" t="n">
        <x:v>2</x:v>
      </x:c>
      <x:c r="P155" s="40" t="n">
        <x:f>CEILING(L155+O155,0.1)</x:f>
        <x:v>25.5</x:v>
      </x:c>
      <x:c r="Q155" s="46" t="str">
        <x:f>IF(N155&lt;L155,"低于保本","可上架")</x:f>
        <x:v>可上架</x:v>
      </x:c>
      <x:c r="R155" s="38" t="str">
        <x:v>主图看新鲜度；SKU图纯图不加字</x:v>
      </x:c>
    </x:row>
    <x:row r="156">
      <x:c r="A156" s="6" t="str">
        <x:v>云南百合王</x:v>
      </x:c>
      <x:c r="B156" s="7" t="str">
        <x:v>其他花材</x:v>
      </x:c>
      <x:c r="C156" s="7" t="str">
        <x:v>随机康乃馨</x:v>
      </x:c>
      <x:c r="D156" s="7" t="str">
        <x:v>随机康乃馨5朵</x:v>
      </x:c>
      <x:c r="E156" s="44" t="n">
        <x:v>5</x:v>
      </x:c>
      <x:c r="F156" s="44" t="n">
        <x:v>10000</x:v>
      </x:c>
      <x:c r="G156" s="40" t="n">
        <x:v>0.3</x:v>
      </x:c>
      <x:c r="H156" s="40" t="n">
        <x:v>1</x:v>
      </x:c>
      <x:c r="I156" s="40" t="n">
        <x:f>IFERROR(G156/H156,0)</x:f>
        <x:v>0.3</x:v>
      </x:c>
      <x:c r="J156" s="41" t="n">
        <x:v>4.5</x:v>
      </x:c>
      <x:c r="K156" s="40" t="n">
        <x:f>I156*E156+J156</x:f>
        <x:v>6</x:v>
      </x:c>
      <x:c r="L156" s="40" t="n">
        <x:f>ROUNDUP(K156/0.704,2)</x:f>
        <x:v>8.53</x:v>
      </x:c>
      <x:c r="M156" s="41" t="n">
        <x:v>0.5</x:v>
      </x:c>
      <x:c r="N156" s="40" t="n">
        <x:f>CEILING(L156+M156,0.1)</x:f>
        <x:v>9.1</x:v>
      </x:c>
      <x:c r="O156" s="41" t="n">
        <x:v>2</x:v>
      </x:c>
      <x:c r="P156" s="40" t="n">
        <x:f>CEILING(L156+O156,0.1)</x:f>
        <x:v>10.600000000000001</x:v>
      </x:c>
      <x:c r="Q156" s="46" t="str">
        <x:f>IF(N156&lt;L156,"低于保本","可上架")</x:f>
        <x:v>可上架</x:v>
      </x:c>
      <x:c r="R156" s="38" t="str">
        <x:v>主图看新鲜度；SKU图纯图不加字</x:v>
      </x:c>
    </x:row>
    <x:row r="157">
      <x:c r="A157" s="6" t="str">
        <x:v>云南百合王</x:v>
      </x:c>
      <x:c r="B157" s="7" t="str">
        <x:v>其他花材</x:v>
      </x:c>
      <x:c r="C157" s="7" t="str">
        <x:v>随机康乃馨</x:v>
      </x:c>
      <x:c r="D157" s="7" t="str">
        <x:v>随机康乃馨10朵</x:v>
      </x:c>
      <x:c r="E157" s="44" t="n">
        <x:v>10</x:v>
      </x:c>
      <x:c r="F157" s="44" t="n">
        <x:v>10000</x:v>
      </x:c>
      <x:c r="G157" s="40" t="n">
        <x:v>0.3</x:v>
      </x:c>
      <x:c r="H157" s="40" t="n">
        <x:v>1</x:v>
      </x:c>
      <x:c r="I157" s="40" t="n">
        <x:f>IFERROR(G157/H157,0)</x:f>
        <x:v>0.3</x:v>
      </x:c>
      <x:c r="J157" s="41" t="n">
        <x:v>4.5</x:v>
      </x:c>
      <x:c r="K157" s="40" t="n">
        <x:f>I157*E157+J157</x:f>
        <x:v>7.5</x:v>
      </x:c>
      <x:c r="L157" s="40" t="n">
        <x:f>ROUNDUP(K157/0.704,2)</x:f>
        <x:v>10.66</x:v>
      </x:c>
      <x:c r="M157" s="41" t="n">
        <x:v>0.5</x:v>
      </x:c>
      <x:c r="N157" s="40" t="n">
        <x:f>CEILING(L157+M157,0.1)</x:f>
        <x:v>11.200000000000001</x:v>
      </x:c>
      <x:c r="O157" s="41" t="n">
        <x:v>2</x:v>
      </x:c>
      <x:c r="P157" s="40" t="n">
        <x:f>CEILING(L157+O157,0.1)</x:f>
        <x:v>12.700000000000001</x:v>
      </x:c>
      <x:c r="Q157" s="46" t="str">
        <x:f>IF(N157&lt;L157,"低于保本","可上架")</x:f>
        <x:v>可上架</x:v>
      </x:c>
      <x:c r="R157" s="38" t="str">
        <x:v>主图看新鲜度；SKU图纯图不加字</x:v>
      </x:c>
    </x:row>
    <x:row r="158">
      <x:c r="A158" s="6" t="str">
        <x:v>云南百合王</x:v>
      </x:c>
      <x:c r="B158" s="7" t="str">
        <x:v>其他花材</x:v>
      </x:c>
      <x:c r="C158" s="7" t="str">
        <x:v>随机康乃馨</x:v>
      </x:c>
      <x:c r="D158" s="7" t="str">
        <x:v>随机康乃馨20朵</x:v>
      </x:c>
      <x:c r="E158" s="44" t="n">
        <x:v>20</x:v>
      </x:c>
      <x:c r="F158" s="44" t="n">
        <x:v>10000</x:v>
      </x:c>
      <x:c r="G158" s="40" t="n">
        <x:v>0.3</x:v>
      </x:c>
      <x:c r="H158" s="40" t="n">
        <x:v>1</x:v>
      </x:c>
      <x:c r="I158" s="40" t="n">
        <x:f>IFERROR(G158/H158,0)</x:f>
        <x:v>0.3</x:v>
      </x:c>
      <x:c r="J158" s="41" t="n">
        <x:v>4.5</x:v>
      </x:c>
      <x:c r="K158" s="40" t="n">
        <x:f>I158*E158+J158</x:f>
        <x:v>10.5</x:v>
      </x:c>
      <x:c r="L158" s="40" t="n">
        <x:f>ROUNDUP(K158/0.704,2)</x:f>
        <x:v>14.92</x:v>
      </x:c>
      <x:c r="M158" s="41" t="n">
        <x:v>0.5</x:v>
      </x:c>
      <x:c r="N158" s="40" t="n">
        <x:f>CEILING(L158+M158,0.1)</x:f>
        <x:v>15.5</x:v>
      </x:c>
      <x:c r="O158" s="41" t="n">
        <x:v>2</x:v>
      </x:c>
      <x:c r="P158" s="40" t="n">
        <x:f>CEILING(L158+O158,0.1)</x:f>
        <x:v>17</x:v>
      </x:c>
      <x:c r="Q158" s="46" t="str">
        <x:f>IF(N158&lt;L158,"低于保本","可上架")</x:f>
        <x:v>可上架</x:v>
      </x:c>
      <x:c r="R158" s="38" t="str">
        <x:v>主图看新鲜度；SKU图纯图不加字</x:v>
      </x:c>
    </x:row>
    <x:row r="159">
      <x:c r="A159" s="6" t="str">
        <x:v>云南百合王</x:v>
      </x:c>
      <x:c r="B159" s="7" t="str">
        <x:v>玫瑰/按支</x:v>
      </x:c>
      <x:c r="C159" s="7" t="str">
        <x:v>随机玫瑰</x:v>
      </x:c>
      <x:c r="D159" s="7" t="str">
        <x:v>随机玫瑰10支</x:v>
      </x:c>
      <x:c r="E159" s="44" t="n">
        <x:v>10</x:v>
      </x:c>
      <x:c r="F159" s="44" t="n">
        <x:v>10000</x:v>
      </x:c>
      <x:c r="G159" s="40" t="n">
        <x:v>0.6</x:v>
      </x:c>
      <x:c r="H159" s="40" t="n">
        <x:v>1</x:v>
      </x:c>
      <x:c r="I159" s="40" t="n">
        <x:f>IFERROR(G159/H159,0)</x:f>
        <x:v>0.6</x:v>
      </x:c>
      <x:c r="J159" s="41" t="n">
        <x:v>5.5</x:v>
      </x:c>
      <x:c r="K159" s="40" t="n">
        <x:f>I159*E159+J159</x:f>
        <x:v>11.5</x:v>
      </x:c>
      <x:c r="L159" s="40" t="n">
        <x:f>ROUNDUP(K159/0.704,2)</x:f>
        <x:v>16.34</x:v>
      </x:c>
      <x:c r="M159" s="41" t="n">
        <x:v>0.5</x:v>
      </x:c>
      <x:c r="N159" s="40" t="n">
        <x:f>CEILING(L159+M159,0.1)</x:f>
        <x:v>16.900000000000002</x:v>
      </x:c>
      <x:c r="O159" s="41" t="n">
        <x:v>2</x:v>
      </x:c>
      <x:c r="P159" s="40" t="n">
        <x:f>CEILING(L159+O159,0.1)</x:f>
        <x:v>18.400000000000002</x:v>
      </x:c>
      <x:c r="Q159" s="46" t="str">
        <x:f>IF(N159&lt;L159,"低于保本","可上架")</x:f>
        <x:v>可上架</x:v>
      </x:c>
      <x:c r="R159" s="38" t="str">
        <x:v>主图看新鲜度；SKU图纯图不加字</x:v>
      </x:c>
    </x:row>
    <x:row r="160">
      <x:c r="A160" s="6" t="str">
        <x:v>云南百合王</x:v>
      </x:c>
      <x:c r="B160" s="7" t="str">
        <x:v>玫瑰/按支</x:v>
      </x:c>
      <x:c r="C160" s="7" t="str">
        <x:v>随机玫瑰</x:v>
      </x:c>
      <x:c r="D160" s="7" t="str">
        <x:v>随机玫瑰20支</x:v>
      </x:c>
      <x:c r="E160" s="44" t="n">
        <x:v>20</x:v>
      </x:c>
      <x:c r="F160" s="44" t="n">
        <x:v>10000</x:v>
      </x:c>
      <x:c r="G160" s="40" t="n">
        <x:v>0.6</x:v>
      </x:c>
      <x:c r="H160" s="40" t="n">
        <x:v>1</x:v>
      </x:c>
      <x:c r="I160" s="40" t="n">
        <x:f>IFERROR(G160/H160,0)</x:f>
        <x:v>0.6</x:v>
      </x:c>
      <x:c r="J160" s="41" t="n">
        <x:v>5.5</x:v>
      </x:c>
      <x:c r="K160" s="40" t="n">
        <x:f>I160*E160+J160</x:f>
        <x:v>17.5</x:v>
      </x:c>
      <x:c r="L160" s="40" t="n">
        <x:f>ROUNDUP(K160/0.704,2)</x:f>
        <x:v>24.86</x:v>
      </x:c>
      <x:c r="M160" s="41" t="n">
        <x:v>0.5</x:v>
      </x:c>
      <x:c r="N160" s="40" t="n">
        <x:f>CEILING(L160+M160,0.1)</x:f>
        <x:v>25.400000000000002</x:v>
      </x:c>
      <x:c r="O160" s="41" t="n">
        <x:v>2</x:v>
      </x:c>
      <x:c r="P160" s="40" t="n">
        <x:f>CEILING(L160+O160,0.1)</x:f>
        <x:v>26.900000000000002</x:v>
      </x:c>
      <x:c r="Q160" s="46" t="str">
        <x:f>IF(N160&lt;L160,"低于保本","可上架")</x:f>
        <x:v>可上架</x:v>
      </x:c>
      <x:c r="R160" s="38" t="str">
        <x:v>主图看新鲜度；SKU图纯图不加字</x:v>
      </x:c>
    </x:row>
    <x:row r="161">
      <x:c r="A161" s="6" t="str">
        <x:v>云南百合王</x:v>
      </x:c>
      <x:c r="B161" s="7" t="str">
        <x:v>玫瑰/按支</x:v>
      </x:c>
      <x:c r="C161" s="7" t="str">
        <x:v>随机多头玫瑰</x:v>
      </x:c>
      <x:c r="D161" s="7" t="str">
        <x:v>随机多头玫瑰10支</x:v>
      </x:c>
      <x:c r="E161" s="44" t="n">
        <x:v>10</x:v>
      </x:c>
      <x:c r="F161" s="44" t="n">
        <x:v>10000</x:v>
      </x:c>
      <x:c r="G161" s="40" t="n">
        <x:v>0.5</x:v>
      </x:c>
      <x:c r="H161" s="40" t="n">
        <x:v>1</x:v>
      </x:c>
      <x:c r="I161" s="40" t="n">
        <x:f>IFERROR(G161/H161,0)</x:f>
        <x:v>0.5</x:v>
      </x:c>
      <x:c r="J161" s="41" t="n">
        <x:v>5.5</x:v>
      </x:c>
      <x:c r="K161" s="40" t="n">
        <x:f>I161*E161+J161</x:f>
        <x:v>10.5</x:v>
      </x:c>
      <x:c r="L161" s="40" t="n">
        <x:f>ROUNDUP(K161/0.704,2)</x:f>
        <x:v>14.92</x:v>
      </x:c>
      <x:c r="M161" s="41" t="n">
        <x:v>0.5</x:v>
      </x:c>
      <x:c r="N161" s="40" t="n">
        <x:f>CEILING(L161+M161,0.1)</x:f>
        <x:v>15.5</x:v>
      </x:c>
      <x:c r="O161" s="41" t="n">
        <x:v>2</x:v>
      </x:c>
      <x:c r="P161" s="40" t="n">
        <x:f>CEILING(L161+O161,0.1)</x:f>
        <x:v>17</x:v>
      </x:c>
      <x:c r="Q161" s="46" t="str">
        <x:f>IF(N161&lt;L161,"低于保本","可上架")</x:f>
        <x:v>可上架</x:v>
      </x:c>
      <x:c r="R161" s="38" t="str">
        <x:v>主图看新鲜度；SKU图纯图不加字</x:v>
      </x:c>
    </x:row>
    <x:row r="162">
      <x:c r="A162" s="9" t="str">
        <x:v>云南百合王</x:v>
      </x:c>
      <x:c r="B162" s="10" t="str">
        <x:v>玫瑰/按支</x:v>
      </x:c>
      <x:c r="C162" s="10" t="str">
        <x:v>随机多头玫瑰</x:v>
      </x:c>
      <x:c r="D162" s="10" t="str">
        <x:v>随机多头玫瑰20支</x:v>
      </x:c>
      <x:c r="E162" s="45" t="n">
        <x:v>20</x:v>
      </x:c>
      <x:c r="F162" s="45" t="n">
        <x:v>10000</x:v>
      </x:c>
      <x:c r="G162" s="42" t="n">
        <x:v>0.5</x:v>
      </x:c>
      <x:c r="H162" s="42" t="n">
        <x:v>1</x:v>
      </x:c>
      <x:c r="I162" s="42" t="n">
        <x:f>IFERROR(G162/H162,0)</x:f>
        <x:v>0.5</x:v>
      </x:c>
      <x:c r="J162" s="43" t="n">
        <x:v>5.5</x:v>
      </x:c>
      <x:c r="K162" s="42" t="n">
        <x:f>I162*E162+J162</x:f>
        <x:v>15.5</x:v>
      </x:c>
      <x:c r="L162" s="42" t="n">
        <x:f>ROUNDUP(K162/0.704,2)</x:f>
        <x:v>22.02</x:v>
      </x:c>
      <x:c r="M162" s="43" t="n">
        <x:v>0.5</x:v>
      </x:c>
      <x:c r="N162" s="42" t="n">
        <x:f>CEILING(L162+M162,0.1)</x:f>
        <x:v>22.6</x:v>
      </x:c>
      <x:c r="O162" s="43" t="n">
        <x:v>2</x:v>
      </x:c>
      <x:c r="P162" s="42" t="n">
        <x:f>CEILING(L162+O162,0.1)</x:f>
        <x:v>24.1</x:v>
      </x:c>
      <x:c r="Q162" s="47" t="str">
        <x:f>IF(N162&lt;L162,"低于保本","可上架")</x:f>
        <x:v>可上架</x:v>
      </x:c>
      <x:c r="R162" s="39" t="str">
        <x:v>主图看新鲜度；SKU图纯图不加字</x:v>
      </x:c>
    </x:row>
  </x:sheetData>
  <x:mergeCells>
    <x:mergeCell ref="A1:R1"/>
    <x:mergeCell ref="A2:R2"/>
    <x:mergeCell ref="A3:R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1.890000343322754" hidden="0" customWidth="1"/>
    <x:col min="2" max="2" width="7.78000020980835" hidden="0" customWidth="1"/>
    <x:col min="3" max="3" width="7" hidden="0" customWidth="1"/>
    <x:col min="4" max="4" width="8.670000076293945" hidden="0" customWidth="1"/>
    <x:col min="5" max="5" width="9.4399995803833" hidden="0" customWidth="1"/>
    <x:col min="6" max="6" width="15.670000076293945" hidden="0" customWidth="1"/>
  </x:cols>
  <x:sheetData>
    <x:row r="1">
      <x:c r="A1" s="54" t="str">
        <x:v>花材</x:v>
      </x:c>
      <x:c r="B1" s="55" t="str">
        <x:v>商品组</x:v>
      </x:c>
      <x:c r="C1" s="55" t="str">
        <x:v>报价数量</x:v>
      </x:c>
      <x:c r="D1" s="55" t="str">
        <x:v>今日拿货价</x:v>
      </x:c>
      <x:c r="E1" s="55" t="str">
        <x:v>单支/朵成本</x:v>
      </x:c>
      <x:c r="F1" s="56" t="str">
        <x:v>备注</x:v>
      </x:c>
    </x:row>
    <x:row r="2">
      <x:c r="A2" s="6" t="str">
        <x:v>白百合</x:v>
      </x:c>
      <x:c r="B2" s="7" t="str">
        <x:v>百合</x:v>
      </x:c>
      <x:c r="C2" s="40" t="n">
        <x:v>1</x:v>
      </x:c>
      <x:c r="D2" s="40" t="n">
        <x:v>0.6</x:v>
      </x:c>
      <x:c r="E2" s="40" t="n">
        <x:f>IFERROR(D2/C2,0)</x:f>
        <x:v>0.6</x:v>
      </x:c>
      <x:c r="F2" s="8" t="str"/>
    </x:row>
    <x:row r="3">
      <x:c r="A3" s="6" t="str">
        <x:v>黄百合</x:v>
      </x:c>
      <x:c r="B3" s="7" t="str">
        <x:v>百合</x:v>
      </x:c>
      <x:c r="C3" s="40" t="n">
        <x:v>1</x:v>
      </x:c>
      <x:c r="D3" s="40" t="n">
        <x:v>0.6</x:v>
      </x:c>
      <x:c r="E3" s="40" t="n">
        <x:f>IFERROR(D3/C3,0)</x:f>
        <x:v>0.6</x:v>
      </x:c>
      <x:c r="F3" s="8" t="str"/>
    </x:row>
    <x:row r="4">
      <x:c r="A4" s="6" t="str">
        <x:v>粉百合</x:v>
      </x:c>
      <x:c r="B4" s="7" t="str">
        <x:v>百合</x:v>
      </x:c>
      <x:c r="C4" s="40" t="n">
        <x:v>1</x:v>
      </x:c>
      <x:c r="D4" s="40" t="n">
        <x:v>0.6</x:v>
      </x:c>
      <x:c r="E4" s="40" t="n">
        <x:f>IFERROR(D4/C4,0)</x:f>
        <x:v>0.6</x:v>
      </x:c>
      <x:c r="F4" s="8" t="str"/>
    </x:row>
    <x:row r="5">
      <x:c r="A5" s="6" t="str">
        <x:v>红百合</x:v>
      </x:c>
      <x:c r="B5" s="7" t="str">
        <x:v>百合</x:v>
      </x:c>
      <x:c r="C5" s="40" t="n">
        <x:v>1</x:v>
      </x:c>
      <x:c r="D5" s="40" t="n">
        <x:v>0.6</x:v>
      </x:c>
      <x:c r="E5" s="40" t="n">
        <x:f>IFERROR(D5/C5,0)</x:f>
        <x:v>0.6</x:v>
      </x:c>
      <x:c r="F5" s="8" t="str"/>
    </x:row>
    <x:row r="6">
      <x:c r="A6" s="6" t="str">
        <x:v>随机百合</x:v>
      </x:c>
      <x:c r="B6" s="7" t="str">
        <x:v>百合</x:v>
      </x:c>
      <x:c r="C6" s="40" t="n">
        <x:v>1</x:v>
      </x:c>
      <x:c r="D6" s="40" t="n">
        <x:v>0.5</x:v>
      </x:c>
      <x:c r="E6" s="40" t="n">
        <x:f>IFERROR(D6/C6,0)</x:f>
        <x:v>0.5</x:v>
      </x:c>
      <x:c r="F6" s="8" t="str"/>
    </x:row>
    <x:row r="7">
      <x:c r="A7" s="6" t="str">
        <x:v>重瓣百合</x:v>
      </x:c>
      <x:c r="B7" s="7" t="str">
        <x:v>百合</x:v>
      </x:c>
      <x:c r="C7" s="40" t="n">
        <x:v>1</x:v>
      </x:c>
      <x:c r="D7" s="40" t="n">
        <x:v>1</x:v>
      </x:c>
      <x:c r="E7" s="40" t="n">
        <x:f>IFERROR(D7/C7,0)</x:f>
        <x:v>1</x:v>
      </x:c>
      <x:c r="F7" s="8" t="str"/>
    </x:row>
    <x:row r="8">
      <x:c r="A8" s="6" t="str">
        <x:v>单头百合</x:v>
      </x:c>
      <x:c r="B8" s="7" t="str">
        <x:v>百合</x:v>
      </x:c>
      <x:c r="C8" s="40" t="n">
        <x:v>1</x:v>
      </x:c>
      <x:c r="D8" s="40" t="n">
        <x:v>0.7</x:v>
      </x:c>
      <x:c r="E8" s="40" t="n">
        <x:f>IFERROR(D8/C8,0)</x:f>
        <x:v>0.7</x:v>
      </x:c>
      <x:c r="F8" s="8" t="str"/>
    </x:row>
    <x:row r="9">
      <x:c r="A9" s="6" t="str">
        <x:v>吸色单瓣</x:v>
      </x:c>
      <x:c r="B9" s="7" t="str">
        <x:v>其他花材</x:v>
      </x:c>
      <x:c r="C9" s="40" t="n">
        <x:v>1</x:v>
      </x:c>
      <x:c r="D9" s="40" t="n">
        <x:v>0.65</x:v>
      </x:c>
      <x:c r="E9" s="40" t="n">
        <x:f>IFERROR(D9/C9,0)</x:f>
        <x:v>0.65</x:v>
      </x:c>
      <x:c r="F9" s="8" t="str"/>
    </x:row>
    <x:row r="10">
      <x:c r="A10" s="6" t="str">
        <x:v>红玫瑰</x:v>
      </x:c>
      <x:c r="B10" s="7" t="str">
        <x:v>玫瑰/按支</x:v>
      </x:c>
      <x:c r="C10" s="40" t="n">
        <x:v>20</x:v>
      </x:c>
      <x:c r="D10" s="40" t="n">
        <x:v>7</x:v>
      </x:c>
      <x:c r="E10" s="40" t="n">
        <x:f>IFERROR(D10/C10,0)</x:f>
        <x:v>0.35</x:v>
      </x:c>
      <x:c r="F10" s="8" t="str"/>
    </x:row>
    <x:row r="11">
      <x:c r="A11" s="6" t="str">
        <x:v>戴安娜</x:v>
      </x:c>
      <x:c r="B11" s="7" t="str">
        <x:v>玫瑰/按支</x:v>
      </x:c>
      <x:c r="C11" s="40" t="n">
        <x:v>20</x:v>
      </x:c>
      <x:c r="D11" s="40" t="n">
        <x:v>9</x:v>
      </x:c>
      <x:c r="E11" s="40" t="n">
        <x:f>IFERROR(D11/C11,0)</x:f>
        <x:v>0.45</x:v>
      </x:c>
      <x:c r="F11" s="8" t="str"/>
    </x:row>
    <x:row r="12">
      <x:c r="A12" s="6" t="str">
        <x:v>猪小姐</x:v>
      </x:c>
      <x:c r="B12" s="7" t="str">
        <x:v>玫瑰/按支</x:v>
      </x:c>
      <x:c r="C12" s="40" t="n">
        <x:v>20</x:v>
      </x:c>
      <x:c r="D12" s="40" t="n">
        <x:v>8</x:v>
      </x:c>
      <x:c r="E12" s="40" t="n">
        <x:f>IFERROR(D12/C12,0)</x:f>
        <x:v>0.4</x:v>
      </x:c>
      <x:c r="F12" s="8" t="str"/>
    </x:row>
    <x:row r="13">
      <x:c r="A13" s="6" t="str">
        <x:v>卡布奇诺</x:v>
      </x:c>
      <x:c r="B13" s="7" t="str">
        <x:v>玫瑰/按支</x:v>
      </x:c>
      <x:c r="C13" s="40" t="n">
        <x:v>20</x:v>
      </x:c>
      <x:c r="D13" s="40" t="n">
        <x:v>5</x:v>
      </x:c>
      <x:c r="E13" s="40" t="n">
        <x:f>IFERROR(D13/C13,0)</x:f>
        <x:v>0.25</x:v>
      </x:c>
      <x:c r="F13" s="8" t="str"/>
    </x:row>
    <x:row r="14">
      <x:c r="A14" s="6" t="str">
        <x:v>艾莎</x:v>
      </x:c>
      <x:c r="B14" s="7" t="str">
        <x:v>玫瑰/按支</x:v>
      </x:c>
      <x:c r="C14" s="40" t="n">
        <x:v>20</x:v>
      </x:c>
      <x:c r="D14" s="40" t="n">
        <x:v>8</x:v>
      </x:c>
      <x:c r="E14" s="40" t="n">
        <x:f>IFERROR(D14/C14,0)</x:f>
        <x:v>0.4</x:v>
      </x:c>
      <x:c r="F14" s="8" t="str"/>
    </x:row>
    <x:row r="15">
      <x:c r="A15" s="6" t="str">
        <x:v>洛神</x:v>
      </x:c>
      <x:c r="B15" s="7" t="str">
        <x:v>玫瑰/按支</x:v>
      </x:c>
      <x:c r="C15" s="40" t="n">
        <x:v>20</x:v>
      </x:c>
      <x:c r="D15" s="40" t="n">
        <x:v>8</x:v>
      </x:c>
      <x:c r="E15" s="40" t="n">
        <x:f>IFERROR(D15/C15,0)</x:f>
        <x:v>0.4</x:v>
      </x:c>
      <x:c r="F15" s="8" t="str"/>
    </x:row>
    <x:row r="16">
      <x:c r="A16" s="6" t="str">
        <x:v>碎冰蓝</x:v>
      </x:c>
      <x:c r="B16" s="7" t="str">
        <x:v>玫瑰/按支</x:v>
      </x:c>
      <x:c r="C16" s="40" t="n">
        <x:v>20</x:v>
      </x:c>
      <x:c r="D16" s="40" t="n">
        <x:v>8</x:v>
      </x:c>
      <x:c r="E16" s="40" t="n">
        <x:f>IFERROR(D16/C16,0)</x:f>
        <x:v>0.4</x:v>
      </x:c>
      <x:c r="F16" s="8" t="str"/>
    </x:row>
    <x:row r="17">
      <x:c r="A17" s="6" t="str">
        <x:v>骄傲</x:v>
      </x:c>
      <x:c r="B17" s="7" t="str">
        <x:v>玫瑰/按支</x:v>
      </x:c>
      <x:c r="C17" s="40" t="n">
        <x:v>20</x:v>
      </x:c>
      <x:c r="D17" s="40" t="n">
        <x:v>8</x:v>
      </x:c>
      <x:c r="E17" s="40" t="n">
        <x:f>IFERROR(D17/C17,0)</x:f>
        <x:v>0.4</x:v>
      </x:c>
      <x:c r="F17" s="8" t="str"/>
    </x:row>
    <x:row r="18">
      <x:c r="A18" s="6" t="str">
        <x:v>金枝玉叶</x:v>
      </x:c>
      <x:c r="B18" s="7" t="str">
        <x:v>玫瑰/按支</x:v>
      </x:c>
      <x:c r="C18" s="40" t="n">
        <x:v>20</x:v>
      </x:c>
      <x:c r="D18" s="40" t="n">
        <x:v>9</x:v>
      </x:c>
      <x:c r="E18" s="40" t="n">
        <x:f>IFERROR(D18/C18,0)</x:f>
        <x:v>0.45</x:v>
      </x:c>
      <x:c r="F18" s="8" t="str"/>
    </x:row>
    <x:row r="19">
      <x:c r="A19" s="6" t="str">
        <x:v>香槟玫瑰</x:v>
      </x:c>
      <x:c r="B19" s="7" t="str">
        <x:v>玫瑰/按支</x:v>
      </x:c>
      <x:c r="C19" s="40" t="n">
        <x:v>20</x:v>
      </x:c>
      <x:c r="D19" s="40" t="n">
        <x:v>11</x:v>
      </x:c>
      <x:c r="E19" s="40" t="n">
        <x:f>IFERROR(D19/C19,0)</x:f>
        <x:v>0.55</x:v>
      </x:c>
      <x:c r="F19" s="8" t="str"/>
    </x:row>
    <x:row r="20">
      <x:c r="A20" s="6" t="str">
        <x:v>辉煌</x:v>
      </x:c>
      <x:c r="B20" s="7" t="str">
        <x:v>玫瑰/按支</x:v>
      </x:c>
      <x:c r="C20" s="40" t="n">
        <x:v>20</x:v>
      </x:c>
      <x:c r="D20" s="40" t="n">
        <x:v>12</x:v>
      </x:c>
      <x:c r="E20" s="40" t="n">
        <x:f>IFERROR(D20/C20,0)</x:f>
        <x:v>0.6</x:v>
      </x:c>
      <x:c r="F20" s="8" t="str"/>
    </x:row>
    <x:row r="21">
      <x:c r="A21" s="6" t="str">
        <x:v>马蹄莲（白）</x:v>
      </x:c>
      <x:c r="B21" s="7" t="str">
        <x:v>其他花材</x:v>
      </x:c>
      <x:c r="C21" s="40" t="n">
        <x:v>10</x:v>
      </x:c>
      <x:c r="D21" s="40" t="n">
        <x:v>4</x:v>
      </x:c>
      <x:c r="E21" s="40" t="n">
        <x:f>IFERROR(D21/C21,0)</x:f>
        <x:v>0.4</x:v>
      </x:c>
      <x:c r="F21" s="8" t="str"/>
    </x:row>
    <x:row r="22">
      <x:c r="A22" s="6" t="str">
        <x:v>马蹄莲（粉）</x:v>
      </x:c>
      <x:c r="B22" s="7" t="str">
        <x:v>其他花材</x:v>
      </x:c>
      <x:c r="C22" s="40" t="n">
        <x:v>5</x:v>
      </x:c>
      <x:c r="D22" s="40" t="n">
        <x:v>4</x:v>
      </x:c>
      <x:c r="E22" s="40" t="n">
        <x:f>IFERROR(D22/C22,0)</x:f>
        <x:v>0.8</x:v>
      </x:c>
      <x:c r="F22" s="8" t="str"/>
    </x:row>
    <x:row r="23">
      <x:c r="A23" s="6" t="str">
        <x:v>苏菲宝贝</x:v>
      </x:c>
      <x:c r="B23" s="7" t="str">
        <x:v>玫瑰/按支</x:v>
      </x:c>
      <x:c r="C23" s="40" t="n">
        <x:v>10</x:v>
      </x:c>
      <x:c r="D23" s="40" t="n">
        <x:v>4</x:v>
      </x:c>
      <x:c r="E23" s="40" t="n">
        <x:f>IFERROR(D23/C23,0)</x:f>
        <x:v>0.4</x:v>
      </x:c>
      <x:c r="F23" s="8" t="str"/>
    </x:row>
    <x:row r="24">
      <x:c r="A24" s="6" t="str">
        <x:v>橙色芭比</x:v>
      </x:c>
      <x:c r="B24" s="7" t="str">
        <x:v>玫瑰/按支</x:v>
      </x:c>
      <x:c r="C24" s="40" t="n">
        <x:v>10</x:v>
      </x:c>
      <x:c r="D24" s="40" t="n">
        <x:v>8</x:v>
      </x:c>
      <x:c r="E24" s="40" t="n">
        <x:f>IFERROR(D24/C24,0)</x:f>
        <x:v>0.8</x:v>
      </x:c>
      <x:c r="F24" s="8" t="str"/>
    </x:row>
    <x:row r="25">
      <x:c r="A25" s="6" t="str">
        <x:v>折射</x:v>
      </x:c>
      <x:c r="B25" s="7" t="str">
        <x:v>玫瑰/按支</x:v>
      </x:c>
      <x:c r="C25" s="40" t="n">
        <x:v>10</x:v>
      </x:c>
      <x:c r="D25" s="40" t="n">
        <x:v>6</x:v>
      </x:c>
      <x:c r="E25" s="40" t="n">
        <x:f>IFERROR(D25/C25,0)</x:f>
        <x:v>0.6</x:v>
      </x:c>
      <x:c r="F25" s="8" t="str"/>
    </x:row>
    <x:row r="26">
      <x:c r="A26" s="6" t="str">
        <x:v>睡莲（紫）</x:v>
      </x:c>
      <x:c r="B26" s="7" t="str">
        <x:v>其他花材</x:v>
      </x:c>
      <x:c r="C26" s="40" t="n">
        <x:v>10</x:v>
      </x:c>
      <x:c r="D26" s="40" t="n">
        <x:v>4</x:v>
      </x:c>
      <x:c r="E26" s="40" t="n">
        <x:f>IFERROR(D26/C26,0)</x:f>
        <x:v>0.4</x:v>
      </x:c>
      <x:c r="F26" s="8" t="str"/>
    </x:row>
    <x:row r="27">
      <x:c r="A27" s="6" t="str">
        <x:v>睡莲（粉）</x:v>
      </x:c>
      <x:c r="B27" s="7" t="str">
        <x:v>其他花材</x:v>
      </x:c>
      <x:c r="C27" s="40" t="n">
        <x:v>10</x:v>
      </x:c>
      <x:c r="D27" s="40" t="n">
        <x:v>8</x:v>
      </x:c>
      <x:c r="E27" s="40" t="n">
        <x:f>IFERROR(D27/C27,0)</x:f>
        <x:v>0.8</x:v>
      </x:c>
      <x:c r="F27" s="8" t="str"/>
    </x:row>
    <x:row r="28">
      <x:c r="A28" s="6" t="str">
        <x:v>多头粉康</x:v>
      </x:c>
      <x:c r="B28" s="7" t="str">
        <x:v>其他花材</x:v>
      </x:c>
      <x:c r="C28" s="40" t="n">
        <x:v>10</x:v>
      </x:c>
      <x:c r="D28" s="40" t="n">
        <x:v>13</x:v>
      </x:c>
      <x:c r="E28" s="40" t="n">
        <x:f>IFERROR(D28/C28,0)</x:f>
        <x:v>1.3</x:v>
      </x:c>
      <x:c r="F28" s="8" t="str"/>
    </x:row>
    <x:row r="29">
      <x:c r="A29" s="6" t="str">
        <x:v>小雏菊</x:v>
      </x:c>
      <x:c r="B29" s="7" t="str">
        <x:v>其他花材</x:v>
      </x:c>
      <x:c r="C29" s="40" t="n">
        <x:v>10</x:v>
      </x:c>
      <x:c r="D29" s="40" t="n">
        <x:v>8</x:v>
      </x:c>
      <x:c r="E29" s="40" t="n">
        <x:f>IFERROR(D29/C29,0)</x:f>
        <x:v>0.8</x:v>
      </x:c>
      <x:c r="F29" s="8" t="str"/>
    </x:row>
    <x:row r="30">
      <x:c r="A30" s="6" t="str">
        <x:v>红豆</x:v>
      </x:c>
      <x:c r="B30" s="7" t="str">
        <x:v>其他花材</x:v>
      </x:c>
      <x:c r="C30" s="40" t="n">
        <x:v>10</x:v>
      </x:c>
      <x:c r="D30" s="40" t="n">
        <x:v>9</x:v>
      </x:c>
      <x:c r="E30" s="40" t="n">
        <x:f>IFERROR(D30/C30,0)</x:f>
        <x:v>0.9</x:v>
      </x:c>
      <x:c r="F30" s="8" t="str"/>
    </x:row>
    <x:row r="31">
      <x:c r="A31" s="6" t="str">
        <x:v>黄莺草</x:v>
      </x:c>
      <x:c r="B31" s="7" t="str">
        <x:v>其他花材</x:v>
      </x:c>
      <x:c r="C31" s="40" t="n">
        <x:v>10</x:v>
      </x:c>
      <x:c r="D31" s="40" t="n">
        <x:v>1.5</x:v>
      </x:c>
      <x:c r="E31" s="40" t="n">
        <x:f>IFERROR(D31/C31,0)</x:f>
        <x:v>0.15</x:v>
      </x:c>
      <x:c r="F31" s="8" t="str"/>
    </x:row>
    <x:row r="32">
      <x:c r="A32" s="6" t="str">
        <x:v>尤加利</x:v>
      </x:c>
      <x:c r="B32" s="7" t="str">
        <x:v>其他花材</x:v>
      </x:c>
      <x:c r="C32" s="40" t="n">
        <x:v>10</x:v>
      </x:c>
      <x:c r="D32" s="40" t="n">
        <x:v>1.5</x:v>
      </x:c>
      <x:c r="E32" s="40" t="n">
        <x:f>IFERROR(D32/C32,0)</x:f>
        <x:v>0.15</x:v>
      </x:c>
      <x:c r="F32" s="8" t="str"/>
    </x:row>
    <x:row r="33">
      <x:c r="A33" s="6" t="str">
        <x:v>绿毛球</x:v>
      </x:c>
      <x:c r="B33" s="7" t="str">
        <x:v>其他花材</x:v>
      </x:c>
      <x:c r="C33" s="40" t="n">
        <x:v>10</x:v>
      </x:c>
      <x:c r="D33" s="40" t="n">
        <x:v>4.5</x:v>
      </x:c>
      <x:c r="E33" s="40" t="n">
        <x:f>IFERROR(D33/C33,0)</x:f>
        <x:v>0.45</x:v>
      </x:c>
      <x:c r="F33" s="8" t="str"/>
    </x:row>
    <x:row r="34">
      <x:c r="A34" s="6" t="str">
        <x:v>洋甘菊</x:v>
      </x:c>
      <x:c r="B34" s="7" t="str">
        <x:v>其他花材</x:v>
      </x:c>
      <x:c r="C34" s="40" t="n">
        <x:v>5</x:v>
      </x:c>
      <x:c r="D34" s="40" t="n">
        <x:v>4</x:v>
      </x:c>
      <x:c r="E34" s="40" t="n">
        <x:f>IFERROR(D34/C34,0)</x:f>
        <x:v>0.8</x:v>
      </x:c>
      <x:c r="F34" s="8" t="str">
        <x:v>约5支   250g</x:v>
      </x:c>
    </x:row>
    <x:row r="35">
      <x:c r="A35" s="6" t="str">
        <x:v>向日葵</x:v>
      </x:c>
      <x:c r="B35" s="7" t="str">
        <x:v>其他花材</x:v>
      </x:c>
      <x:c r="C35" s="40" t="n">
        <x:v>1</x:v>
      </x:c>
      <x:c r="D35" s="40" t="n">
        <x:v>0.5</x:v>
      </x:c>
      <x:c r="E35" s="40" t="n">
        <x:f>IFERROR(D35/C35,0)</x:f>
        <x:v>0.5</x:v>
      </x:c>
      <x:c r="F35" s="8" t="str"/>
    </x:row>
    <x:row r="36">
      <x:c r="A36" s="6" t="str">
        <x:v>单头野马康乃馨</x:v>
      </x:c>
      <x:c r="B36" s="7" t="str">
        <x:v>其他花材</x:v>
      </x:c>
      <x:c r="C36" s="40" t="n">
        <x:v>10</x:v>
      </x:c>
      <x:c r="D36" s="40" t="n">
        <x:v>11</x:v>
      </x:c>
      <x:c r="E36" s="40" t="n">
        <x:f>IFERROR(D36/C36,0)</x:f>
        <x:v>1.1</x:v>
      </x:c>
      <x:c r="F36" s="8" t="str"/>
    </x:row>
    <x:row r="37">
      <x:c r="A37" s="6" t="str">
        <x:v>单头红康乃馨</x:v>
      </x:c>
      <x:c r="B37" s="7" t="str">
        <x:v>其他花材</x:v>
      </x:c>
      <x:c r="C37" s="40" t="n">
        <x:v>10</x:v>
      </x:c>
      <x:c r="D37" s="40" t="n">
        <x:v>12</x:v>
      </x:c>
      <x:c r="E37" s="40" t="n">
        <x:f>IFERROR(D37/C37,0)</x:f>
        <x:v>1.2</x:v>
      </x:c>
      <x:c r="F37" s="8" t="str"/>
    </x:row>
    <x:row r="38">
      <x:c r="A38" s="6" t="str">
        <x:v>单头粉康乃馨</x:v>
      </x:c>
      <x:c r="B38" s="7" t="str">
        <x:v>其他花材</x:v>
      </x:c>
      <x:c r="C38" s="40" t="n">
        <x:v>10</x:v>
      </x:c>
      <x:c r="D38" s="40" t="n">
        <x:v>17</x:v>
      </x:c>
      <x:c r="E38" s="40" t="n">
        <x:f>IFERROR(D38/C38,0)</x:f>
        <x:v>1.7</x:v>
      </x:c>
      <x:c r="F38" s="8" t="str"/>
    </x:row>
    <x:row r="39">
      <x:c r="A39" s="6" t="str">
        <x:v>单头桃红康乃馨</x:v>
      </x:c>
      <x:c r="B39" s="7" t="str">
        <x:v>其他花材</x:v>
      </x:c>
      <x:c r="C39" s="40" t="n">
        <x:v>10</x:v>
      </x:c>
      <x:c r="D39" s="40" t="n">
        <x:v>0</x:v>
      </x:c>
      <x:c r="E39" s="40" t="n">
        <x:f>IFERROR(D39/C39,0)</x:f>
        <x:v>0</x:v>
      </x:c>
      <x:c r="F39" s="8" t="str"/>
    </x:row>
    <x:row r="40">
      <x:c r="A40" s="6" t="str">
        <x:v>单头绿康乃馨</x:v>
      </x:c>
      <x:c r="B40" s="7" t="str">
        <x:v>其他花材</x:v>
      </x:c>
      <x:c r="C40" s="40" t="n">
        <x:v>10</x:v>
      </x:c>
      <x:c r="D40" s="40" t="n">
        <x:v>17</x:v>
      </x:c>
      <x:c r="E40" s="40" t="n">
        <x:f>IFERROR(D40/C40,0)</x:f>
        <x:v>1.7</x:v>
      </x:c>
      <x:c r="F40" s="8" t="str"/>
    </x:row>
    <x:row r="41">
      <x:c r="A41" s="6" t="str">
        <x:v>单头黄康乃馨</x:v>
      </x:c>
      <x:c r="B41" s="7" t="str">
        <x:v>其他花材</x:v>
      </x:c>
      <x:c r="C41" s="40" t="n">
        <x:v>10</x:v>
      </x:c>
      <x:c r="D41" s="40" t="n">
        <x:v>12</x:v>
      </x:c>
      <x:c r="E41" s="40" t="n">
        <x:f>IFERROR(D41/C41,0)</x:f>
        <x:v>1.2</x:v>
      </x:c>
      <x:c r="F41" s="8" t="str"/>
    </x:row>
    <x:row r="42">
      <x:c r="A42" s="6" t="str">
        <x:v>单头紫康乃馨</x:v>
      </x:c>
      <x:c r="B42" s="7" t="str">
        <x:v>其他花材</x:v>
      </x:c>
      <x:c r="C42" s="40" t="n">
        <x:v>10</x:v>
      </x:c>
      <x:c r="D42" s="40" t="n">
        <x:v>0</x:v>
      </x:c>
      <x:c r="E42" s="40" t="n">
        <x:f>IFERROR(D42/C42,0)</x:f>
        <x:v>0</x:v>
      </x:c>
      <x:c r="F42" s="8" t="str"/>
    </x:row>
    <x:row r="43">
      <x:c r="A43" s="6" t="str">
        <x:v>单头紫边康乃馨</x:v>
      </x:c>
      <x:c r="B43" s="7" t="str">
        <x:v>其他花材</x:v>
      </x:c>
      <x:c r="C43" s="40" t="n">
        <x:v>10</x:v>
      </x:c>
      <x:c r="D43" s="40" t="n">
        <x:v>0</x:v>
      </x:c>
      <x:c r="E43" s="40" t="n">
        <x:f>IFERROR(D43/C43,0)</x:f>
        <x:v>0</x:v>
      </x:c>
      <x:c r="F43" s="8" t="str"/>
    </x:row>
    <x:row r="44">
      <x:c r="A44" s="6" t="str">
        <x:v>单头狂欢康乃馨</x:v>
      </x:c>
      <x:c r="B44" s="7" t="str">
        <x:v>其他花材</x:v>
      </x:c>
      <x:c r="C44" s="40" t="n">
        <x:v>10</x:v>
      </x:c>
      <x:c r="D44" s="40" t="n">
        <x:v>12</x:v>
      </x:c>
      <x:c r="E44" s="40" t="n">
        <x:f>IFERROR(D44/C44,0)</x:f>
        <x:v>1.2</x:v>
      </x:c>
      <x:c r="F44" s="8" t="str"/>
    </x:row>
    <x:row r="45">
      <x:c r="A45" s="6" t="str">
        <x:v>白色洋桔梗</x:v>
      </x:c>
      <x:c r="B45" s="7" t="str">
        <x:v>其他花材</x:v>
      </x:c>
      <x:c r="C45" s="40" t="n">
        <x:v>10</x:v>
      </x:c>
      <x:c r="D45" s="40" t="n">
        <x:v>7</x:v>
      </x:c>
      <x:c r="E45" s="40" t="n">
        <x:f>IFERROR(D45/C45,0)</x:f>
        <x:v>0.7</x:v>
      </x:c>
      <x:c r="F45" s="8" t="str">
        <x:v>洋桔梗按克重采购 </x:v>
      </x:c>
    </x:row>
    <x:row r="46">
      <x:c r="A46" s="6" t="str">
        <x:v>粉色洋桔梗</x:v>
      </x:c>
      <x:c r="B46" s="7" t="str">
        <x:v>其他花材</x:v>
      </x:c>
      <x:c r="C46" s="40" t="n">
        <x:v>10</x:v>
      </x:c>
      <x:c r="D46" s="40" t="n">
        <x:v>8</x:v>
      </x:c>
      <x:c r="E46" s="40" t="n">
        <x:f>IFERROR(D46/C46,0)</x:f>
        <x:v>0.8</x:v>
      </x:c>
      <x:c r="F46" s="8" t="str">
        <x:v>800g折算为10枝</x:v>
      </x:c>
    </x:row>
    <x:row r="47">
      <x:c r="A47" s="6" t="str">
        <x:v>绿色洋桔梗</x:v>
      </x:c>
      <x:c r="B47" s="7" t="str">
        <x:v>其他花材</x:v>
      </x:c>
      <x:c r="C47" s="40" t="n">
        <x:v>10</x:v>
      </x:c>
      <x:c r="D47" s="40" t="n">
        <x:v>8</x:v>
      </x:c>
      <x:c r="E47" s="40" t="n">
        <x:f>IFERROR(D47/C47,0)</x:f>
        <x:v>0.8</x:v>
      </x:c>
      <x:c r="F47" s="8" t="str">
        <x:v>具体填写以克重为主 </x:v>
      </x:c>
    </x:row>
    <x:row r="48">
      <x:c r="A48" s="6" t="str">
        <x:v>紫色洋桔梗</x:v>
      </x:c>
      <x:c r="B48" s="7" t="str">
        <x:v>其他花材</x:v>
      </x:c>
      <x:c r="C48" s="40" t="n">
        <x:v>10</x:v>
      </x:c>
      <x:c r="D48" s="40" t="n">
        <x:v>14</x:v>
      </x:c>
      <x:c r="E48" s="40" t="n">
        <x:f>IFERROR(D48/C48,0)</x:f>
        <x:v>1.4</x:v>
      </x:c>
      <x:c r="F48" s="8" t="str"/>
    </x:row>
    <x:row r="49">
      <x:c r="A49" s="6" t="str">
        <x:v>紫边洋桔梗</x:v>
      </x:c>
      <x:c r="B49" s="7" t="str">
        <x:v>其他花材</x:v>
      </x:c>
      <x:c r="C49" s="40" t="n">
        <x:v>10</x:v>
      </x:c>
      <x:c r="D49" s="40" t="n">
        <x:v>10</x:v>
      </x:c>
      <x:c r="E49" s="40" t="n">
        <x:f>IFERROR(D49/C49,0)</x:f>
        <x:v>1</x:v>
      </x:c>
      <x:c r="F49" s="8" t="str"/>
    </x:row>
    <x:row r="50">
      <x:c r="A50" s="6" t="str">
        <x:v>香槟洋桔梗</x:v>
      </x:c>
      <x:c r="B50" s="7" t="str">
        <x:v>玫瑰/按支</x:v>
      </x:c>
      <x:c r="C50" s="40" t="n">
        <x:v>10</x:v>
      </x:c>
      <x:c r="D50" s="40" t="n">
        <x:v>11</x:v>
      </x:c>
      <x:c r="E50" s="40" t="n">
        <x:f>IFERROR(D50/C50,0)</x:f>
        <x:v>1.1</x:v>
      </x:c>
      <x:c r="F50" s="8" t="str"/>
    </x:row>
    <x:row r="51">
      <x:c r="A51" s="6" t="str">
        <x:v>阳光粉洋桔梗</x:v>
      </x:c>
      <x:c r="B51" s="7" t="str">
        <x:v>其他花材</x:v>
      </x:c>
      <x:c r="C51" s="40" t="n">
        <x:v>10</x:v>
      </x:c>
      <x:c r="D51" s="40" t="n">
        <x:v>10</x:v>
      </x:c>
      <x:c r="E51" s="40" t="n">
        <x:f>IFERROR(D51/C51,0)</x:f>
        <x:v>1</x:v>
      </x:c>
      <x:c r="F51" s="8" t="str"/>
    </x:row>
    <x:row r="52">
      <x:c r="A52" s="6" t="str">
        <x:v>冰淇淋洋桔梗</x:v>
      </x:c>
      <x:c r="B52" s="7" t="str">
        <x:v>其他花材</x:v>
      </x:c>
      <x:c r="C52" s="40" t="n">
        <x:v>10</x:v>
      </x:c>
      <x:c r="D52" s="40" t="n">
        <x:v>16</x:v>
      </x:c>
      <x:c r="E52" s="40" t="n">
        <x:f>IFERROR(D52/C52,0)</x:f>
        <x:v>1.6</x:v>
      </x:c>
      <x:c r="F52" s="8" t="str"/>
    </x:row>
    <x:row r="53">
      <x:c r="A53" s="6" t="str">
        <x:v>碎冰蓝洋桔梗</x:v>
      </x:c>
      <x:c r="B53" s="7" t="str">
        <x:v>玫瑰/按支</x:v>
      </x:c>
      <x:c r="C53" s="40" t="n">
        <x:v>10</x:v>
      </x:c>
      <x:c r="D53" s="40" t="n">
        <x:v>8</x:v>
      </x:c>
      <x:c r="E53" s="40" t="n">
        <x:f>IFERROR(D53/C53,0)</x:f>
        <x:v>0.8</x:v>
      </x:c>
      <x:c r="F53" s="8" t="str"/>
    </x:row>
    <x:row r="54">
      <x:c r="A54" s="6" t="str">
        <x:v>随机配草</x:v>
      </x:c>
      <x:c r="B54" s="7" t="str">
        <x:v>其他花材</x:v>
      </x:c>
      <x:c r="C54" s="40" t="n">
        <x:v>5</x:v>
      </x:c>
      <x:c r="D54" s="40" t="n">
        <x:v>3</x:v>
      </x:c>
      <x:c r="E54" s="40" t="n">
        <x:f>IFERROR(D54/C54,0)</x:f>
        <x:v>0.6</x:v>
      </x:c>
      <x:c r="F54" s="8" t="str"/>
    </x:row>
    <x:row r="55">
      <x:c r="A55" s="6" t="str">
        <x:v>随机康乃馨</x:v>
      </x:c>
      <x:c r="B55" s="7" t="str">
        <x:v>其他花材</x:v>
      </x:c>
      <x:c r="C55" s="40" t="n">
        <x:v>1</x:v>
      </x:c>
      <x:c r="D55" s="40" t="n">
        <x:v>0.3</x:v>
      </x:c>
      <x:c r="E55" s="40" t="n">
        <x:f>IFERROR(D55/C55,0)</x:f>
        <x:v>0.3</x:v>
      </x:c>
      <x:c r="F55" s="8" t="str"/>
    </x:row>
    <x:row r="56">
      <x:c r="A56" s="6" t="str">
        <x:v>随机玫瑰</x:v>
      </x:c>
      <x:c r="B56" s="7" t="str">
        <x:v>玫瑰/按支</x:v>
      </x:c>
      <x:c r="C56" s="40" t="n">
        <x:v>1</x:v>
      </x:c>
      <x:c r="D56" s="40" t="n">
        <x:v>0.6</x:v>
      </x:c>
      <x:c r="E56" s="40" t="n">
        <x:f>IFERROR(D56/C56,0)</x:f>
        <x:v>0.6</x:v>
      </x:c>
      <x:c r="F56" s="8" t="str"/>
    </x:row>
    <x:row r="57">
      <x:c r="A57" s="9" t="str">
        <x:v>随机多头玫瑰</x:v>
      </x:c>
      <x:c r="B57" s="10" t="str">
        <x:v>玫瑰/按支</x:v>
      </x:c>
      <x:c r="C57" s="42" t="n">
        <x:v>1</x:v>
      </x:c>
      <x:c r="D57" s="42" t="n">
        <x:v>0.5</x:v>
      </x:c>
      <x:c r="E57" s="42" t="n">
        <x:f>IFERROR(D57/C57,0)</x:f>
        <x:v>0.5</x:v>
      </x:c>
      <x:c r="F57" s="11" t="str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3.5600004196167" hidden="0" customWidth="1"/>
    <x:col min="2" max="2" width="13.5600004196167" hidden="0" customWidth="1"/>
    <x:col min="3" max="3" width="26.110000610351562" hidden="0" customWidth="1"/>
    <x:col min="4" max="4" width="25.889999389648438" hidden="0" customWidth="1"/>
  </x:cols>
  <x:sheetData>
    <x:row r="1">
      <x:c r="A1" s="18" t="str">
        <x:v>检查项</x:v>
      </x:c>
      <x:c r="B1" s="19" t="str">
        <x:v>当前结果</x:v>
      </x:c>
      <x:c r="C1" s="19" t="str">
        <x:v>处理建议</x:v>
      </x:c>
      <x:c r="D1" s="20" t="str">
        <x:v>口径</x:v>
      </x:c>
    </x:row>
    <x:row r="2">
      <x:c r="A2" s="6" t="str">
        <x:v>飞书报价条数</x:v>
      </x:c>
      <x:c r="B2" s="7" t="n">
        <x:v>56</x:v>
      </x:c>
      <x:c r="C2" s="7" t="str">
        <x:v>应等于飞书每日报价有效花材数</x:v>
      </x:c>
      <x:c r="D2" s="8" t="str">
        <x:v>同步按钮/脚本读取飞书“每日报价”</x:v>
      </x:c>
    </x:row>
    <x:row r="3">
      <x:c r="A3" s="6" t="str">
        <x:v>批量上架SKU行数</x:v>
      </x:c>
      <x:c r="B3" s="7" t="n">
        <x:v>157</x:v>
      </x:c>
      <x:c r="C3" s="7" t="str">
        <x:v>行数明显异常时先查 SKU 规格规则</x:v>
      </x:c>
      <x:c r="D3" s="8" t="str">
        <x:v>百合4档；玫瑰2档；其他默认3档</x:v>
      </x:c>
    </x:row>
    <x:row r="4">
      <x:c r="A4" s="6" t="str">
        <x:v>保本留存率</x:v>
      </x:c>
      <x:c r="B4" s="7" t="n">
        <x:v>0.704</x:v>
      </x:c>
      <x:c r="C4" s="7" t="str">
        <x:v>不要手改，除非总指挥更新口径</x:v>
      </x:c>
      <x:c r="D4" s="8" t="str">
        <x:v>1 - 推广16.6% - 售后7% - 税6%</x:v>
      </x:c>
    </x:row>
    <x:row r="5">
      <x:c r="A5" s="6" t="str">
        <x:v>库存默认</x:v>
      </x:c>
      <x:c r="B5" s="7" t="n">
        <x:v>10000</x:v>
      </x:c>
      <x:c r="C5" s="7" t="str">
        <x:v>新链接 SKU 库存至少 10000 起</x:v>
      </x:c>
      <x:c r="D5" s="8" t="str">
        <x:v>店铺运营默认</x:v>
      </x:c>
    </x:row>
    <x:row r="6">
      <x:c r="A6" s="6" t="str">
        <x:v>图片规则</x:v>
      </x:c>
      <x:c r="B6" s="7" t="str">
        <x:v>SKU图纯图不加字</x:v>
      </x:c>
      <x:c r="C6" s="7" t="str">
        <x:v>解释问题的图放详情前部</x:v>
      </x:c>
      <x:c r="D6" s="8" t="str">
        <x:v>图文岗执行口径</x:v>
      </x:c>
    </x:row>
    <x:row r="7">
      <x:c r="A7" s="9" t="str">
        <x:v>推广起步</x:v>
      </x:c>
      <x:c r="B7" s="10" t="str">
        <x:v>初始保本ROI=6</x:v>
      </x:c>
      <x:c r="C7" s="10" t="str">
        <x:v>新链接稳定成本推广，不激进放量</x:v>
      </x:c>
      <x:c r="D7" s="11" t="str">
        <x:v>投放岗执行口径</x:v>
      </x:c>
    </x:row>
  </x:sheetData>
  <x:pageMargins left="0.7" right="0.7" top="0.75" bottom="0.75" header="0.3" footer="0.3"/>
</x:worksheet>
</file>